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pus.gla.ac.uk\SSD_Home_Data_D\jss40q\Desktop\"/>
    </mc:Choice>
  </mc:AlternateContent>
  <xr:revisionPtr revIDLastSave="0" documentId="8_{68680ECB-80DA-473B-B66A-77E32F88A14A}" xr6:coauthVersionLast="47" xr6:coauthVersionMax="47" xr10:uidLastSave="{00000000-0000-0000-0000-000000000000}"/>
  <bookViews>
    <workbookView xWindow="-26160" yWindow="3435" windowWidth="15390" windowHeight="9540" xr2:uid="{00000000-000D-0000-FFFF-FFFF00000000}"/>
  </bookViews>
  <sheets>
    <sheet name="Sheet1" sheetId="1" r:id="rId1"/>
  </sheets>
  <definedNames>
    <definedName name="_xlnm.Print_Area" localSheetId="0">Sheet1!$A$2:$V$57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" i="1"/>
  <c r="A54" i="1"/>
  <c r="K11" i="1"/>
  <c r="K10" i="1"/>
  <c r="K9" i="1"/>
  <c r="J17" i="1"/>
  <c r="I24" i="1"/>
  <c r="H31" i="1"/>
  <c r="G38" i="1"/>
  <c r="G39" i="1"/>
  <c r="G40" i="1"/>
  <c r="F45" i="1"/>
  <c r="F44" i="1"/>
  <c r="F43" i="1"/>
  <c r="A47" i="1" l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Q35" i="1" l="1"/>
  <c r="N35" i="1"/>
  <c r="Q41" i="1"/>
  <c r="N41" i="1"/>
  <c r="Q47" i="1"/>
  <c r="N47" i="1"/>
  <c r="Q36" i="1"/>
  <c r="N36" i="1"/>
  <c r="Q42" i="1"/>
  <c r="N42" i="1"/>
  <c r="Q31" i="1"/>
  <c r="N31" i="1"/>
  <c r="N37" i="1"/>
  <c r="Q37" i="1"/>
  <c r="Q43" i="1"/>
  <c r="N43" i="1"/>
  <c r="Q32" i="1"/>
  <c r="N32" i="1"/>
  <c r="N38" i="1"/>
  <c r="Q38" i="1"/>
  <c r="Q44" i="1"/>
  <c r="N44" i="1"/>
  <c r="Q33" i="1"/>
  <c r="N33" i="1"/>
  <c r="Q39" i="1"/>
  <c r="N39" i="1"/>
  <c r="Q45" i="1"/>
  <c r="N45" i="1"/>
  <c r="Q34" i="1"/>
  <c r="N34" i="1"/>
  <c r="Q40" i="1"/>
  <c r="N40" i="1"/>
  <c r="Q46" i="1"/>
  <c r="N4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R31" i="1"/>
  <c r="S31" i="1" s="1"/>
  <c r="R45" i="1"/>
  <c r="S45" i="1" s="1"/>
  <c r="O31" i="1"/>
  <c r="P31" i="1" s="1"/>
  <c r="O33" i="1"/>
  <c r="P3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O32" i="1"/>
  <c r="P32" i="1" s="1"/>
  <c r="R38" i="1"/>
  <c r="S38" i="1" s="1"/>
  <c r="U21" i="1"/>
  <c r="V21" i="1" s="1"/>
  <c r="U13" i="1"/>
  <c r="V13" i="1" s="1"/>
  <c r="O39" i="1"/>
  <c r="P39" i="1" s="1"/>
  <c r="O43" i="1"/>
  <c r="P43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</calcChain>
</file>

<file path=xl/sharedStrings.xml><?xml version="1.0" encoding="utf-8"?>
<sst xmlns="http://schemas.openxmlformats.org/spreadsheetml/2006/main" count="43" uniqueCount="26">
  <si>
    <t>Nat Ins (ERS) April 2022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</si>
  <si>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</si>
  <si>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</si>
  <si>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</si>
  <si>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</si>
  <si>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</si>
  <si>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</si>
  <si>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</si>
  <si>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Super.
@ 21.6% for USS from April 2022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</si>
  <si>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</si>
  <si>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</si>
  <si>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</si>
  <si>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</si>
  <si>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</si>
  <si>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</si>
  <si>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</si>
  <si>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</si>
  <si>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</si>
  <si>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</si>
  <si>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</si>
  <si>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</si>
  <si>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</si>
  <si>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</si>
  <si>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</si>
  <si>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NOTE: Spinal points shaded in blue are contribution points &amp; only accessible through Recognition &amp; Reward.</t>
  </si>
  <si>
    <t>Single Pay Spine for Academic and HE Support Staff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</si>
</sst>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 applyProtection="1">
      <alignment vertic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5" fillId="9" borderId="1" xfId="0" applyNumberFormat="1" applyFont="1" applyFill="1" applyBorder="1" applyAlignment="1" applyProtection="1">
      <alignment horizontal="center"/>
      <protection hidden="1"/>
    </xf>
    <xf numFmtId="164" fontId="3" fillId="9" borderId="1" xfId="0" applyNumberFormat="1" applyFont="1" applyFill="1" applyBorder="1" applyAlignment="1" applyProtection="1">
      <alignment horizontal="center"/>
      <protection hidden="1"/>
    </xf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showWhiteSpace="0" view="pageLayout" zoomScaleNormal="100" workbookViewId="0">
      <selection activeCell="E5" sqref="E5"/>
    </sheetView>
  </sheetViews>
  <sheetFormatPr defaultColWidth="9.1328125" defaultRowHeight="11.65" x14ac:dyDescent="0.35"/>
  <cols>
    <col min="1" max="1" width="8.1328125" style="2" customWidth="1"/>
    <col min="2" max="4" width="9.1328125" style="2"/>
    <col min="5" max="5" width="9.1328125" style="2" customWidth="1"/>
    <col min="6" max="12" width="9.1328125" style="2"/>
    <col min="13" max="13" width="10.86328125" style="2" customWidth="1"/>
    <col min="14" max="16384" width="9.1328125" style="2"/>
  </cols>
  <sheetData>
    <row r="1" spans="1:22" customFormat="1" ht="14.25" x14ac:dyDescent="0.4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2" ht="47.25" customHeight="1" x14ac:dyDescent="0.45">
      <c r="A2" s="32" t="s">
        <v>24</v>
      </c>
      <c r="B2" s="33"/>
      <c r="C2" s="33"/>
      <c r="D2" s="33"/>
      <c r="E2" s="33"/>
      <c r="F2" s="33"/>
      <c r="L2" s="35" t="s">
        <v>0</v>
      </c>
      <c r="M2" s="8" t="s">
        <v>1</v>
      </c>
      <c r="N2" s="36" t="s">
        <v>2</v>
      </c>
      <c r="O2" s="36" t="s">
        <v>3</v>
      </c>
      <c r="P2" s="36" t="s">
        <v>4</v>
      </c>
      <c r="Q2" s="37" t="s">
        <v>5</v>
      </c>
      <c r="R2" s="38" t="s">
        <v>6</v>
      </c>
      <c r="S2" s="38" t="s">
        <v>7</v>
      </c>
      <c r="T2" s="34" t="s">
        <v>8</v>
      </c>
      <c r="U2" s="34" t="s">
        <v>9</v>
      </c>
      <c r="V2" s="34" t="s">
        <v>10</v>
      </c>
    </row>
    <row r="3" spans="1:22" ht="34.9" x14ac:dyDescent="0.35">
      <c r="A3" s="9" t="s">
        <v>11</v>
      </c>
      <c r="B3" s="3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35"/>
      <c r="M3" s="8"/>
      <c r="N3" s="36"/>
      <c r="O3" s="36"/>
      <c r="P3" s="36"/>
      <c r="Q3" s="37"/>
      <c r="R3" s="39"/>
      <c r="S3" s="39"/>
      <c r="T3" s="34"/>
      <c r="U3" s="34"/>
      <c r="V3" s="34"/>
    </row>
    <row r="4" spans="1:22" x14ac:dyDescent="0.35">
      <c r="A4" s="11">
        <f>K4</f>
        <v>67541</v>
      </c>
      <c r="B4" s="7">
        <v>52</v>
      </c>
      <c r="C4" s="1"/>
      <c r="D4" s="1"/>
      <c r="E4" s="1"/>
      <c r="F4" s="1"/>
      <c r="G4" s="1"/>
      <c r="H4" s="1"/>
      <c r="I4" s="1"/>
      <c r="J4" s="1"/>
      <c r="K4" s="5">
        <v>67541</v>
      </c>
      <c r="L4" s="10">
        <f>SUM((A4-9100)*0.1505)</f>
        <v>8795.3704999999991</v>
      </c>
      <c r="M4" s="10">
        <f>A4*0.5%</f>
        <v>337.70499999999998</v>
      </c>
      <c r="N4" s="11"/>
      <c r="O4" s="11"/>
      <c r="P4" s="11"/>
      <c r="Q4" s="12"/>
      <c r="R4" s="12"/>
      <c r="S4" s="12"/>
      <c r="T4" s="13">
        <f>A4*0.216</f>
        <v>14588.856</v>
      </c>
      <c r="U4" s="13">
        <f>SUM(T4,L4, M4)</f>
        <v>23721.931499999999</v>
      </c>
      <c r="V4" s="14">
        <f>A4+U4</f>
        <v>91262.931500000006</v>
      </c>
    </row>
    <row r="5" spans="1:22" x14ac:dyDescent="0.35">
      <c r="A5" s="11">
        <f t="shared" ref="A5:A11" si="0">K5</f>
        <v>65578</v>
      </c>
      <c r="B5" s="7">
        <v>51</v>
      </c>
      <c r="C5" s="1"/>
      <c r="D5" s="1"/>
      <c r="E5" s="1"/>
      <c r="F5" s="1"/>
      <c r="G5" s="1"/>
      <c r="H5" s="1"/>
      <c r="I5" s="1"/>
      <c r="J5" s="1"/>
      <c r="K5" s="5">
        <v>65578</v>
      </c>
      <c r="L5" s="10">
        <f t="shared" ref="L5:L47" si="1">SUM((A5-9100)*0.1505)</f>
        <v>8499.9390000000003</v>
      </c>
      <c r="M5" s="10">
        <f t="shared" ref="M5:M47" si="2">A5*0.5%</f>
        <v>327.89</v>
      </c>
      <c r="N5" s="11"/>
      <c r="O5" s="11"/>
      <c r="P5" s="11"/>
      <c r="Q5" s="12"/>
      <c r="R5" s="12"/>
      <c r="S5" s="12"/>
      <c r="T5" s="13">
        <f t="shared" ref="T5:T31" si="3">A5*0.216</f>
        <v>14164.848</v>
      </c>
      <c r="U5" s="13">
        <f t="shared" ref="U5:U31" si="4">SUM(T5,L5, M5)</f>
        <v>22992.677</v>
      </c>
      <c r="V5" s="14">
        <f t="shared" ref="V5:V31" si="5">A5+U5</f>
        <v>88570.676999999996</v>
      </c>
    </row>
    <row r="6" spans="1:22" x14ac:dyDescent="0.35">
      <c r="A6" s="11">
        <f t="shared" si="0"/>
        <v>63673</v>
      </c>
      <c r="B6" s="7">
        <v>50</v>
      </c>
      <c r="C6" s="1"/>
      <c r="D6" s="1"/>
      <c r="E6" s="1"/>
      <c r="F6" s="1"/>
      <c r="G6" s="1"/>
      <c r="H6" s="1"/>
      <c r="I6" s="1"/>
      <c r="J6" s="1"/>
      <c r="K6" s="5">
        <v>63673</v>
      </c>
      <c r="L6" s="10">
        <f t="shared" si="1"/>
        <v>8213.2364999999991</v>
      </c>
      <c r="M6" s="10">
        <f t="shared" si="2"/>
        <v>318.36500000000001</v>
      </c>
      <c r="N6" s="11"/>
      <c r="O6" s="11"/>
      <c r="P6" s="11"/>
      <c r="Q6" s="12"/>
      <c r="R6" s="12"/>
      <c r="S6" s="12"/>
      <c r="T6" s="13">
        <f t="shared" si="3"/>
        <v>13753.368</v>
      </c>
      <c r="U6" s="13">
        <f t="shared" si="4"/>
        <v>22284.969500000003</v>
      </c>
      <c r="V6" s="14">
        <f t="shared" si="5"/>
        <v>85957.969500000007</v>
      </c>
    </row>
    <row r="7" spans="1:22" x14ac:dyDescent="0.35">
      <c r="A7" s="11">
        <f t="shared" si="0"/>
        <v>61823</v>
      </c>
      <c r="B7" s="7">
        <v>49</v>
      </c>
      <c r="C7" s="1"/>
      <c r="D7" s="1"/>
      <c r="E7" s="1"/>
      <c r="F7" s="1"/>
      <c r="G7" s="1"/>
      <c r="H7" s="1"/>
      <c r="I7" s="1"/>
      <c r="J7" s="1"/>
      <c r="K7" s="1">
        <v>61823</v>
      </c>
      <c r="L7" s="10">
        <f t="shared" si="1"/>
        <v>7934.8114999999998</v>
      </c>
      <c r="M7" s="10">
        <f t="shared" si="2"/>
        <v>309.11500000000001</v>
      </c>
      <c r="N7" s="11"/>
      <c r="O7" s="11"/>
      <c r="P7" s="11"/>
      <c r="Q7" s="12"/>
      <c r="R7" s="12"/>
      <c r="S7" s="12"/>
      <c r="T7" s="13">
        <f t="shared" si="3"/>
        <v>13353.768</v>
      </c>
      <c r="U7" s="13">
        <f t="shared" si="4"/>
        <v>21597.694500000001</v>
      </c>
      <c r="V7" s="14">
        <f t="shared" si="5"/>
        <v>83420.694499999998</v>
      </c>
    </row>
    <row r="8" spans="1:22" x14ac:dyDescent="0.35">
      <c r="A8" s="11">
        <f t="shared" si="0"/>
        <v>60027</v>
      </c>
      <c r="B8" s="7">
        <v>48</v>
      </c>
      <c r="C8" s="1"/>
      <c r="D8" s="1"/>
      <c r="E8" s="1"/>
      <c r="F8" s="1"/>
      <c r="G8" s="1"/>
      <c r="H8" s="1"/>
      <c r="I8" s="1"/>
      <c r="J8" s="1"/>
      <c r="K8" s="1">
        <v>60027</v>
      </c>
      <c r="L8" s="10">
        <f t="shared" si="1"/>
        <v>7664.5135</v>
      </c>
      <c r="M8" s="10">
        <f t="shared" si="2"/>
        <v>300.13499999999999</v>
      </c>
      <c r="N8" s="11"/>
      <c r="O8" s="11"/>
      <c r="P8" s="11"/>
      <c r="Q8" s="12"/>
      <c r="R8" s="12"/>
      <c r="S8" s="12"/>
      <c r="T8" s="13">
        <f t="shared" si="3"/>
        <v>12965.832</v>
      </c>
      <c r="U8" s="13">
        <f t="shared" si="4"/>
        <v>20930.480499999998</v>
      </c>
      <c r="V8" s="14">
        <f t="shared" si="5"/>
        <v>80957.480500000005</v>
      </c>
    </row>
    <row r="9" spans="1:22" x14ac:dyDescent="0.35">
      <c r="A9" s="11">
        <f t="shared" si="0"/>
        <v>58284</v>
      </c>
      <c r="B9" s="7">
        <v>47</v>
      </c>
      <c r="C9" s="1"/>
      <c r="D9" s="1"/>
      <c r="E9" s="1"/>
      <c r="F9" s="1"/>
      <c r="G9" s="1"/>
      <c r="H9" s="1"/>
      <c r="I9" s="1"/>
      <c r="J9" s="5">
        <v>58284</v>
      </c>
      <c r="K9" s="1">
        <f>J9</f>
        <v>58284</v>
      </c>
      <c r="L9" s="10">
        <f t="shared" si="1"/>
        <v>7402.192</v>
      </c>
      <c r="M9" s="10">
        <f t="shared" si="2"/>
        <v>291.42</v>
      </c>
      <c r="N9" s="11"/>
      <c r="O9" s="11"/>
      <c r="P9" s="11"/>
      <c r="Q9" s="12"/>
      <c r="R9" s="12"/>
      <c r="S9" s="12"/>
      <c r="T9" s="13">
        <f t="shared" si="3"/>
        <v>12589.343999999999</v>
      </c>
      <c r="U9" s="13">
        <f t="shared" si="4"/>
        <v>20282.955999999998</v>
      </c>
      <c r="V9" s="14">
        <f t="shared" si="5"/>
        <v>78566.956000000006</v>
      </c>
    </row>
    <row r="10" spans="1:22" x14ac:dyDescent="0.35">
      <c r="A10" s="11">
        <f t="shared" si="0"/>
        <v>56592</v>
      </c>
      <c r="B10" s="7">
        <v>46</v>
      </c>
      <c r="C10" s="1"/>
      <c r="D10" s="1"/>
      <c r="E10" s="1"/>
      <c r="F10" s="1"/>
      <c r="G10" s="1"/>
      <c r="H10" s="1"/>
      <c r="I10" s="1"/>
      <c r="J10" s="5">
        <v>56592</v>
      </c>
      <c r="K10" s="1">
        <f>J10</f>
        <v>56592</v>
      </c>
      <c r="L10" s="10">
        <f t="shared" si="1"/>
        <v>7147.5459999999994</v>
      </c>
      <c r="M10" s="10">
        <f t="shared" si="2"/>
        <v>282.95999999999998</v>
      </c>
      <c r="N10" s="11"/>
      <c r="O10" s="11"/>
      <c r="P10" s="11"/>
      <c r="Q10" s="12"/>
      <c r="R10" s="12"/>
      <c r="S10" s="12"/>
      <c r="T10" s="13">
        <f t="shared" si="3"/>
        <v>12223.871999999999</v>
      </c>
      <c r="U10" s="13">
        <f t="shared" si="4"/>
        <v>19654.377999999997</v>
      </c>
      <c r="V10" s="14">
        <f t="shared" si="5"/>
        <v>76246.377999999997</v>
      </c>
    </row>
    <row r="11" spans="1:22" x14ac:dyDescent="0.35">
      <c r="A11" s="11">
        <f t="shared" si="0"/>
        <v>54949</v>
      </c>
      <c r="B11" s="7">
        <v>45</v>
      </c>
      <c r="C11" s="1"/>
      <c r="D11" s="1"/>
      <c r="E11" s="1"/>
      <c r="F11" s="1"/>
      <c r="G11" s="1"/>
      <c r="H11" s="1"/>
      <c r="I11" s="1"/>
      <c r="J11" s="5">
        <v>54949</v>
      </c>
      <c r="K11" s="1">
        <f>J11</f>
        <v>54949</v>
      </c>
      <c r="L11" s="10">
        <f t="shared" si="1"/>
        <v>6900.2744999999995</v>
      </c>
      <c r="M11" s="10">
        <f t="shared" si="2"/>
        <v>274.745</v>
      </c>
      <c r="N11" s="11"/>
      <c r="O11" s="11"/>
      <c r="P11" s="11"/>
      <c r="Q11" s="12"/>
      <c r="R11" s="12"/>
      <c r="S11" s="12"/>
      <c r="T11" s="13">
        <f t="shared" si="3"/>
        <v>11868.984</v>
      </c>
      <c r="U11" s="13">
        <f t="shared" si="4"/>
        <v>19044.003499999999</v>
      </c>
      <c r="V11" s="14">
        <f t="shared" si="5"/>
        <v>73993.003499999992</v>
      </c>
    </row>
    <row r="12" spans="1:22" x14ac:dyDescent="0.35">
      <c r="A12" s="11">
        <f>J12</f>
        <v>53353</v>
      </c>
      <c r="B12" s="7">
        <v>44</v>
      </c>
      <c r="C12" s="1"/>
      <c r="D12" s="1"/>
      <c r="E12" s="1"/>
      <c r="F12" s="1"/>
      <c r="G12" s="1"/>
      <c r="H12" s="1"/>
      <c r="I12" s="1"/>
      <c r="J12" s="1">
        <v>53353</v>
      </c>
      <c r="K12" s="1"/>
      <c r="L12" s="10">
        <f t="shared" si="1"/>
        <v>6660.0765000000001</v>
      </c>
      <c r="M12" s="10">
        <f t="shared" si="2"/>
        <v>266.76499999999999</v>
      </c>
      <c r="N12" s="11"/>
      <c r="O12" s="11"/>
      <c r="P12" s="11"/>
      <c r="Q12" s="12"/>
      <c r="R12" s="12"/>
      <c r="S12" s="12"/>
      <c r="T12" s="13">
        <f t="shared" si="3"/>
        <v>11524.248</v>
      </c>
      <c r="U12" s="13">
        <f t="shared" si="4"/>
        <v>18451.089499999998</v>
      </c>
      <c r="V12" s="14">
        <f t="shared" si="5"/>
        <v>71804.089500000002</v>
      </c>
    </row>
    <row r="13" spans="1:22" x14ac:dyDescent="0.35">
      <c r="A13" s="11">
        <f t="shared" ref="A13:A17" si="6">J13</f>
        <v>51805</v>
      </c>
      <c r="B13" s="7">
        <v>43</v>
      </c>
      <c r="C13" s="1"/>
      <c r="D13" s="1"/>
      <c r="E13" s="1"/>
      <c r="F13" s="1"/>
      <c r="G13" s="1"/>
      <c r="H13" s="1"/>
      <c r="I13" s="1"/>
      <c r="J13" s="1">
        <v>51805</v>
      </c>
      <c r="K13" s="1"/>
      <c r="L13" s="10">
        <f t="shared" si="1"/>
        <v>6427.1025</v>
      </c>
      <c r="M13" s="10">
        <f t="shared" si="2"/>
        <v>259.02499999999998</v>
      </c>
      <c r="N13" s="11"/>
      <c r="O13" s="11"/>
      <c r="P13" s="11"/>
      <c r="Q13" s="12"/>
      <c r="R13" s="12"/>
      <c r="S13" s="12"/>
      <c r="T13" s="13">
        <f t="shared" si="3"/>
        <v>11189.88</v>
      </c>
      <c r="U13" s="13">
        <f t="shared" si="4"/>
        <v>17876.0075</v>
      </c>
      <c r="V13" s="14">
        <f t="shared" si="5"/>
        <v>69681.007500000007</v>
      </c>
    </row>
    <row r="14" spans="1:22" x14ac:dyDescent="0.35">
      <c r="A14" s="11">
        <f t="shared" si="6"/>
        <v>50300</v>
      </c>
      <c r="B14" s="7">
        <v>42</v>
      </c>
      <c r="C14" s="1"/>
      <c r="D14" s="1"/>
      <c r="E14" s="1"/>
      <c r="F14" s="1"/>
      <c r="G14" s="1"/>
      <c r="H14" s="1"/>
      <c r="I14" s="1"/>
      <c r="J14" s="1">
        <v>50300</v>
      </c>
      <c r="K14" s="1"/>
      <c r="L14" s="10">
        <f t="shared" si="1"/>
        <v>6200.5999999999995</v>
      </c>
      <c r="M14" s="10">
        <f t="shared" si="2"/>
        <v>251.5</v>
      </c>
      <c r="N14" s="11"/>
      <c r="O14" s="11"/>
      <c r="P14" s="11"/>
      <c r="Q14" s="12"/>
      <c r="R14" s="12"/>
      <c r="S14" s="12"/>
      <c r="T14" s="13">
        <f t="shared" si="3"/>
        <v>10864.8</v>
      </c>
      <c r="U14" s="13">
        <f t="shared" si="4"/>
        <v>17316.899999999998</v>
      </c>
      <c r="V14" s="14">
        <f t="shared" si="5"/>
        <v>67616.899999999994</v>
      </c>
    </row>
    <row r="15" spans="1:22" x14ac:dyDescent="0.35">
      <c r="A15" s="11">
        <f t="shared" si="6"/>
        <v>48841</v>
      </c>
      <c r="B15" s="7">
        <v>41</v>
      </c>
      <c r="C15" s="1"/>
      <c r="D15" s="1"/>
      <c r="E15" s="1"/>
      <c r="F15" s="1"/>
      <c r="G15" s="1"/>
      <c r="H15" s="1"/>
      <c r="I15" s="1"/>
      <c r="J15" s="1">
        <v>48841</v>
      </c>
      <c r="K15" s="1"/>
      <c r="L15" s="10">
        <f t="shared" si="1"/>
        <v>5981.0204999999996</v>
      </c>
      <c r="M15" s="10">
        <f t="shared" si="2"/>
        <v>244.20500000000001</v>
      </c>
      <c r="N15" s="11"/>
      <c r="O15" s="11"/>
      <c r="P15" s="11"/>
      <c r="Q15" s="12"/>
      <c r="R15" s="12"/>
      <c r="S15" s="12"/>
      <c r="T15" s="13">
        <f t="shared" si="3"/>
        <v>10549.655999999999</v>
      </c>
      <c r="U15" s="13">
        <f t="shared" si="4"/>
        <v>16774.8815</v>
      </c>
      <c r="V15" s="14">
        <f t="shared" si="5"/>
        <v>65615.881500000003</v>
      </c>
    </row>
    <row r="16" spans="1:22" x14ac:dyDescent="0.35">
      <c r="A16" s="11">
        <f t="shared" si="6"/>
        <v>47423</v>
      </c>
      <c r="B16" s="7">
        <v>40</v>
      </c>
      <c r="C16" s="1"/>
      <c r="D16" s="1"/>
      <c r="E16" s="1"/>
      <c r="F16" s="1"/>
      <c r="G16" s="1"/>
      <c r="H16" s="1"/>
      <c r="I16" s="1"/>
      <c r="J16" s="1">
        <v>47423</v>
      </c>
      <c r="K16" s="1"/>
      <c r="L16" s="10">
        <f t="shared" si="1"/>
        <v>5767.6115</v>
      </c>
      <c r="M16" s="10">
        <f t="shared" si="2"/>
        <v>237.11500000000001</v>
      </c>
      <c r="N16" s="11"/>
      <c r="O16" s="11"/>
      <c r="P16" s="11"/>
      <c r="Q16" s="12"/>
      <c r="R16" s="12"/>
      <c r="S16" s="12"/>
      <c r="T16" s="13">
        <f t="shared" si="3"/>
        <v>10243.368</v>
      </c>
      <c r="U16" s="13">
        <f t="shared" si="4"/>
        <v>16248.094500000001</v>
      </c>
      <c r="V16" s="14">
        <f t="shared" si="5"/>
        <v>63671.094499999999</v>
      </c>
    </row>
    <row r="17" spans="1:22" x14ac:dyDescent="0.35">
      <c r="A17" s="11">
        <f t="shared" si="6"/>
        <v>46047</v>
      </c>
      <c r="B17" s="7">
        <v>39</v>
      </c>
      <c r="C17" s="1"/>
      <c r="D17" s="1"/>
      <c r="E17" s="1"/>
      <c r="F17" s="1"/>
      <c r="G17" s="1"/>
      <c r="H17" s="1"/>
      <c r="I17" s="5">
        <v>46047</v>
      </c>
      <c r="J17" s="1">
        <f>I17</f>
        <v>46047</v>
      </c>
      <c r="K17" s="1"/>
      <c r="L17" s="10">
        <f t="shared" si="1"/>
        <v>5560.5235000000002</v>
      </c>
      <c r="M17" s="10">
        <f t="shared" si="2"/>
        <v>230.23500000000001</v>
      </c>
      <c r="N17" s="11"/>
      <c r="O17" s="11"/>
      <c r="P17" s="11"/>
      <c r="Q17" s="12"/>
      <c r="R17" s="12"/>
      <c r="S17" s="12"/>
      <c r="T17" s="13">
        <f t="shared" si="3"/>
        <v>9946.152</v>
      </c>
      <c r="U17" s="13">
        <f t="shared" si="4"/>
        <v>15736.910500000002</v>
      </c>
      <c r="V17" s="14">
        <f t="shared" si="5"/>
        <v>61783.910499999998</v>
      </c>
    </row>
    <row r="18" spans="1:22" x14ac:dyDescent="0.35">
      <c r="A18" s="11">
        <f>I18</f>
        <v>44737</v>
      </c>
      <c r="B18" s="7">
        <v>38</v>
      </c>
      <c r="C18" s="1"/>
      <c r="D18" s="1"/>
      <c r="E18" s="1"/>
      <c r="F18" s="1"/>
      <c r="G18" s="1"/>
      <c r="H18" s="1"/>
      <c r="I18" s="5">
        <v>44737</v>
      </c>
      <c r="J18" s="1"/>
      <c r="K18" s="1"/>
      <c r="L18" s="10">
        <f t="shared" si="1"/>
        <v>5363.3684999999996</v>
      </c>
      <c r="M18" s="10">
        <f t="shared" si="2"/>
        <v>223.685</v>
      </c>
      <c r="N18" s="11"/>
      <c r="O18" s="11"/>
      <c r="P18" s="11"/>
      <c r="Q18" s="12"/>
      <c r="R18" s="12"/>
      <c r="S18" s="12"/>
      <c r="T18" s="13">
        <f t="shared" si="3"/>
        <v>9663.1919999999991</v>
      </c>
      <c r="U18" s="13">
        <f t="shared" si="4"/>
        <v>15250.245499999999</v>
      </c>
      <c r="V18" s="14">
        <f t="shared" si="5"/>
        <v>59987.245499999997</v>
      </c>
    </row>
    <row r="19" spans="1:22" x14ac:dyDescent="0.35">
      <c r="A19" s="11">
        <f t="shared" ref="A19:A24" si="7">I19</f>
        <v>43414</v>
      </c>
      <c r="B19" s="7">
        <v>37</v>
      </c>
      <c r="C19" s="1"/>
      <c r="D19" s="1"/>
      <c r="E19" s="1"/>
      <c r="F19" s="1"/>
      <c r="G19" s="1"/>
      <c r="H19" s="1"/>
      <c r="I19" s="5">
        <v>43414</v>
      </c>
      <c r="J19" s="1"/>
      <c r="K19" s="1"/>
      <c r="L19" s="10">
        <f t="shared" si="1"/>
        <v>5164.2569999999996</v>
      </c>
      <c r="M19" s="10">
        <f t="shared" si="2"/>
        <v>217.07</v>
      </c>
      <c r="N19" s="11"/>
      <c r="O19" s="11"/>
      <c r="P19" s="11"/>
      <c r="Q19" s="12"/>
      <c r="R19" s="12"/>
      <c r="S19" s="12"/>
      <c r="T19" s="13">
        <f t="shared" si="3"/>
        <v>9377.4239999999991</v>
      </c>
      <c r="U19" s="13">
        <f t="shared" si="4"/>
        <v>14758.750999999998</v>
      </c>
      <c r="V19" s="14">
        <f t="shared" si="5"/>
        <v>58172.750999999997</v>
      </c>
    </row>
    <row r="20" spans="1:22" x14ac:dyDescent="0.35">
      <c r="A20" s="11">
        <f t="shared" si="7"/>
        <v>42155</v>
      </c>
      <c r="B20" s="7">
        <v>36</v>
      </c>
      <c r="C20" s="1"/>
      <c r="D20" s="1"/>
      <c r="E20" s="1"/>
      <c r="F20" s="1"/>
      <c r="G20" s="1"/>
      <c r="H20" s="1"/>
      <c r="I20" s="1">
        <v>42155</v>
      </c>
      <c r="J20" s="1"/>
      <c r="K20" s="1"/>
      <c r="L20" s="10">
        <f t="shared" si="1"/>
        <v>4974.7775000000001</v>
      </c>
      <c r="M20" s="10">
        <f t="shared" si="2"/>
        <v>210.77500000000001</v>
      </c>
      <c r="N20" s="11"/>
      <c r="O20" s="11"/>
      <c r="P20" s="11"/>
      <c r="Q20" s="12"/>
      <c r="R20" s="12"/>
      <c r="S20" s="12"/>
      <c r="T20" s="13">
        <f t="shared" si="3"/>
        <v>9105.48</v>
      </c>
      <c r="U20" s="13">
        <f t="shared" si="4"/>
        <v>14291.032499999999</v>
      </c>
      <c r="V20" s="14">
        <f t="shared" si="5"/>
        <v>56446.032500000001</v>
      </c>
    </row>
    <row r="21" spans="1:22" x14ac:dyDescent="0.35">
      <c r="A21" s="11">
        <f t="shared" si="7"/>
        <v>40931</v>
      </c>
      <c r="B21" s="7">
        <v>35</v>
      </c>
      <c r="C21" s="1"/>
      <c r="D21" s="1"/>
      <c r="E21" s="1"/>
      <c r="F21" s="1"/>
      <c r="G21" s="1"/>
      <c r="H21" s="1"/>
      <c r="I21" s="1">
        <v>40931</v>
      </c>
      <c r="J21" s="1"/>
      <c r="K21" s="1"/>
      <c r="L21" s="10">
        <f t="shared" si="1"/>
        <v>4790.5654999999997</v>
      </c>
      <c r="M21" s="10">
        <f t="shared" si="2"/>
        <v>204.655</v>
      </c>
      <c r="N21" s="11"/>
      <c r="O21" s="11"/>
      <c r="P21" s="11"/>
      <c r="Q21" s="12"/>
      <c r="R21" s="12"/>
      <c r="S21" s="12"/>
      <c r="T21" s="13">
        <f t="shared" si="3"/>
        <v>8841.0959999999995</v>
      </c>
      <c r="U21" s="13">
        <f t="shared" si="4"/>
        <v>13836.316499999999</v>
      </c>
      <c r="V21" s="14">
        <f t="shared" si="5"/>
        <v>54767.316500000001</v>
      </c>
    </row>
    <row r="22" spans="1:22" x14ac:dyDescent="0.35">
      <c r="A22" s="11">
        <f t="shared" si="7"/>
        <v>39745</v>
      </c>
      <c r="B22" s="7">
        <v>34</v>
      </c>
      <c r="C22" s="1"/>
      <c r="D22" s="1"/>
      <c r="E22" s="1"/>
      <c r="F22" s="1"/>
      <c r="G22" s="1"/>
      <c r="H22" s="1"/>
      <c r="I22" s="1">
        <v>39745</v>
      </c>
      <c r="J22" s="1"/>
      <c r="K22" s="1"/>
      <c r="L22" s="10">
        <f t="shared" si="1"/>
        <v>4612.0725000000002</v>
      </c>
      <c r="M22" s="10">
        <f t="shared" si="2"/>
        <v>198.72499999999999</v>
      </c>
      <c r="N22" s="11"/>
      <c r="O22" s="11"/>
      <c r="P22" s="11"/>
      <c r="Q22" s="12"/>
      <c r="R22" s="12"/>
      <c r="S22" s="12"/>
      <c r="T22" s="13">
        <f t="shared" si="3"/>
        <v>8584.92</v>
      </c>
      <c r="U22" s="13">
        <f t="shared" si="4"/>
        <v>13395.717500000001</v>
      </c>
      <c r="V22" s="14">
        <f t="shared" si="5"/>
        <v>53140.717499999999</v>
      </c>
    </row>
    <row r="23" spans="1:22" x14ac:dyDescent="0.35">
      <c r="A23" s="11">
        <f t="shared" si="7"/>
        <v>38592</v>
      </c>
      <c r="B23" s="7">
        <v>33</v>
      </c>
      <c r="C23" s="1"/>
      <c r="D23" s="1"/>
      <c r="E23" s="1"/>
      <c r="F23" s="1"/>
      <c r="G23" s="1"/>
      <c r="H23" s="1"/>
      <c r="I23" s="1">
        <v>38592</v>
      </c>
      <c r="J23" s="1"/>
      <c r="K23" s="1"/>
      <c r="L23" s="10">
        <f t="shared" si="1"/>
        <v>4438.5460000000003</v>
      </c>
      <c r="M23" s="10">
        <f t="shared" si="2"/>
        <v>192.96</v>
      </c>
      <c r="N23" s="11"/>
      <c r="O23" s="11"/>
      <c r="P23" s="11"/>
      <c r="Q23" s="12"/>
      <c r="R23" s="12"/>
      <c r="S23" s="12"/>
      <c r="T23" s="13">
        <f t="shared" si="3"/>
        <v>8335.8719999999994</v>
      </c>
      <c r="U23" s="13">
        <f t="shared" si="4"/>
        <v>12967.377999999999</v>
      </c>
      <c r="V23" s="14">
        <f t="shared" si="5"/>
        <v>51559.377999999997</v>
      </c>
    </row>
    <row r="24" spans="1:22" x14ac:dyDescent="0.35">
      <c r="A24" s="11">
        <f t="shared" si="7"/>
        <v>37474</v>
      </c>
      <c r="B24" s="7">
        <v>32</v>
      </c>
      <c r="C24" s="1"/>
      <c r="D24" s="1"/>
      <c r="E24" s="1"/>
      <c r="F24" s="1"/>
      <c r="G24" s="1"/>
      <c r="H24" s="5">
        <v>37474</v>
      </c>
      <c r="I24" s="1">
        <f>H24</f>
        <v>37474</v>
      </c>
      <c r="J24" s="1"/>
      <c r="K24" s="1"/>
      <c r="L24" s="10">
        <f t="shared" si="1"/>
        <v>4270.2870000000003</v>
      </c>
      <c r="M24" s="10">
        <f t="shared" si="2"/>
        <v>187.37</v>
      </c>
      <c r="N24" s="11"/>
      <c r="O24" s="11"/>
      <c r="P24" s="11"/>
      <c r="Q24" s="12"/>
      <c r="R24" s="12"/>
      <c r="S24" s="12"/>
      <c r="T24" s="13">
        <f t="shared" si="3"/>
        <v>8094.384</v>
      </c>
      <c r="U24" s="13">
        <f t="shared" si="4"/>
        <v>12552.041000000001</v>
      </c>
      <c r="V24" s="14">
        <f t="shared" si="5"/>
        <v>50026.040999999997</v>
      </c>
    </row>
    <row r="25" spans="1:22" x14ac:dyDescent="0.35">
      <c r="A25" s="11">
        <f>H25</f>
        <v>36386</v>
      </c>
      <c r="B25" s="7">
        <v>31</v>
      </c>
      <c r="C25" s="1"/>
      <c r="D25" s="1"/>
      <c r="E25" s="1"/>
      <c r="F25" s="1"/>
      <c r="G25" s="1"/>
      <c r="H25" s="5">
        <v>36386</v>
      </c>
      <c r="I25" s="1"/>
      <c r="J25" s="1"/>
      <c r="K25" s="1"/>
      <c r="L25" s="10">
        <f t="shared" si="1"/>
        <v>4106.5429999999997</v>
      </c>
      <c r="M25" s="10">
        <f t="shared" si="2"/>
        <v>181.93</v>
      </c>
      <c r="N25" s="11"/>
      <c r="O25" s="11"/>
      <c r="P25" s="11"/>
      <c r="Q25" s="12"/>
      <c r="R25" s="12"/>
      <c r="S25" s="12"/>
      <c r="T25" s="13">
        <f t="shared" si="3"/>
        <v>7859.3760000000002</v>
      </c>
      <c r="U25" s="13">
        <f t="shared" si="4"/>
        <v>12147.849</v>
      </c>
      <c r="V25" s="14">
        <f t="shared" si="5"/>
        <v>48533.849000000002</v>
      </c>
    </row>
    <row r="26" spans="1:22" x14ac:dyDescent="0.35">
      <c r="A26" s="11">
        <f t="shared" ref="A26:A31" si="8">H26</f>
        <v>35333</v>
      </c>
      <c r="B26" s="7">
        <v>30</v>
      </c>
      <c r="C26" s="1"/>
      <c r="D26" s="1"/>
      <c r="E26" s="1"/>
      <c r="F26" s="1"/>
      <c r="G26" s="1"/>
      <c r="H26" s="5">
        <v>35333</v>
      </c>
      <c r="I26" s="1"/>
      <c r="J26" s="1"/>
      <c r="K26" s="1"/>
      <c r="L26" s="10">
        <f t="shared" si="1"/>
        <v>3948.0664999999999</v>
      </c>
      <c r="M26" s="10">
        <f t="shared" si="2"/>
        <v>176.66499999999999</v>
      </c>
      <c r="N26" s="11"/>
      <c r="O26" s="11"/>
      <c r="P26" s="11"/>
      <c r="Q26" s="12"/>
      <c r="R26" s="12"/>
      <c r="S26" s="12"/>
      <c r="T26" s="13">
        <f t="shared" si="3"/>
        <v>7631.9279999999999</v>
      </c>
      <c r="U26" s="13">
        <f t="shared" si="4"/>
        <v>11756.659500000002</v>
      </c>
      <c r="V26" s="14">
        <f t="shared" si="5"/>
        <v>47089.659500000002</v>
      </c>
    </row>
    <row r="27" spans="1:22" x14ac:dyDescent="0.35">
      <c r="A27" s="11">
        <f t="shared" si="8"/>
        <v>34308</v>
      </c>
      <c r="B27" s="7">
        <v>29</v>
      </c>
      <c r="C27" s="1"/>
      <c r="D27" s="1"/>
      <c r="E27" s="1"/>
      <c r="F27" s="1"/>
      <c r="G27" s="1"/>
      <c r="H27" s="1">
        <v>34308</v>
      </c>
      <c r="I27" s="1"/>
      <c r="J27" s="1"/>
      <c r="K27" s="1"/>
      <c r="L27" s="10">
        <f t="shared" si="1"/>
        <v>3793.8040000000001</v>
      </c>
      <c r="M27" s="10">
        <f t="shared" si="2"/>
        <v>171.54</v>
      </c>
      <c r="N27" s="11"/>
      <c r="O27" s="11"/>
      <c r="P27" s="11"/>
      <c r="Q27" s="12"/>
      <c r="R27" s="12"/>
      <c r="S27" s="12"/>
      <c r="T27" s="13">
        <f t="shared" si="3"/>
        <v>7410.5280000000002</v>
      </c>
      <c r="U27" s="13">
        <f t="shared" si="4"/>
        <v>11375.872000000001</v>
      </c>
      <c r="V27" s="14">
        <f t="shared" si="5"/>
        <v>45683.872000000003</v>
      </c>
    </row>
    <row r="28" spans="1:22" x14ac:dyDescent="0.35">
      <c r="A28" s="11">
        <f t="shared" si="8"/>
        <v>33314</v>
      </c>
      <c r="B28" s="7">
        <v>28</v>
      </c>
      <c r="C28" s="1"/>
      <c r="D28" s="1"/>
      <c r="E28" s="1"/>
      <c r="F28" s="1"/>
      <c r="G28" s="1"/>
      <c r="H28" s="1">
        <v>33314</v>
      </c>
      <c r="I28" s="1"/>
      <c r="J28" s="1"/>
      <c r="K28" s="1"/>
      <c r="L28" s="10">
        <f t="shared" si="1"/>
        <v>3644.2069999999999</v>
      </c>
      <c r="M28" s="10">
        <f t="shared" si="2"/>
        <v>166.57</v>
      </c>
      <c r="N28" s="11"/>
      <c r="O28" s="11"/>
      <c r="P28" s="11"/>
      <c r="Q28" s="12"/>
      <c r="R28" s="12"/>
      <c r="S28" s="12"/>
      <c r="T28" s="13">
        <f t="shared" si="3"/>
        <v>7195.8239999999996</v>
      </c>
      <c r="U28" s="13">
        <f t="shared" si="4"/>
        <v>11006.600999999999</v>
      </c>
      <c r="V28" s="14">
        <f t="shared" si="5"/>
        <v>44320.600999999995</v>
      </c>
    </row>
    <row r="29" spans="1:22" x14ac:dyDescent="0.35">
      <c r="A29" s="11">
        <f t="shared" si="8"/>
        <v>32348</v>
      </c>
      <c r="B29" s="7">
        <v>27</v>
      </c>
      <c r="C29" s="1"/>
      <c r="D29" s="1"/>
      <c r="E29" s="1"/>
      <c r="F29" s="1"/>
      <c r="G29" s="1"/>
      <c r="H29" s="1">
        <v>32348</v>
      </c>
      <c r="I29" s="1"/>
      <c r="J29" s="1"/>
      <c r="K29" s="1"/>
      <c r="L29" s="10">
        <f t="shared" si="1"/>
        <v>3498.8240000000001</v>
      </c>
      <c r="M29" s="10">
        <f t="shared" si="2"/>
        <v>161.74</v>
      </c>
      <c r="N29" s="11"/>
      <c r="O29" s="11"/>
      <c r="P29" s="11"/>
      <c r="Q29" s="12"/>
      <c r="R29" s="12"/>
      <c r="S29" s="12"/>
      <c r="T29" s="13">
        <f t="shared" si="3"/>
        <v>6987.1679999999997</v>
      </c>
      <c r="U29" s="13">
        <f t="shared" si="4"/>
        <v>10647.732</v>
      </c>
      <c r="V29" s="14">
        <f t="shared" si="5"/>
        <v>42995.732000000004</v>
      </c>
    </row>
    <row r="30" spans="1:22" x14ac:dyDescent="0.35">
      <c r="A30" s="11">
        <f t="shared" si="8"/>
        <v>31411</v>
      </c>
      <c r="B30" s="7">
        <v>26</v>
      </c>
      <c r="C30" s="1"/>
      <c r="D30" s="1"/>
      <c r="E30" s="1"/>
      <c r="F30" s="1"/>
      <c r="G30" s="1"/>
      <c r="H30" s="1">
        <v>31411</v>
      </c>
      <c r="I30" s="1"/>
      <c r="J30" s="1"/>
      <c r="K30" s="1"/>
      <c r="L30" s="10">
        <f t="shared" si="1"/>
        <v>3357.8054999999999</v>
      </c>
      <c r="M30" s="10">
        <f t="shared" si="2"/>
        <v>157.05500000000001</v>
      </c>
      <c r="N30" s="11"/>
      <c r="O30" s="11"/>
      <c r="P30" s="11"/>
      <c r="Q30" s="12"/>
      <c r="R30" s="12"/>
      <c r="S30" s="12"/>
      <c r="T30" s="13">
        <f t="shared" si="3"/>
        <v>6784.7759999999998</v>
      </c>
      <c r="U30" s="13">
        <f t="shared" si="4"/>
        <v>10299.636500000001</v>
      </c>
      <c r="V30" s="14">
        <f t="shared" si="5"/>
        <v>41710.636500000001</v>
      </c>
    </row>
    <row r="31" spans="1:22" x14ac:dyDescent="0.35">
      <c r="A31" s="11">
        <f t="shared" si="8"/>
        <v>30502</v>
      </c>
      <c r="B31" s="7">
        <v>25</v>
      </c>
      <c r="C31" s="1"/>
      <c r="D31" s="1"/>
      <c r="E31" s="1"/>
      <c r="F31" s="1"/>
      <c r="G31" s="5">
        <v>30502</v>
      </c>
      <c r="H31" s="1">
        <f>G31</f>
        <v>30502</v>
      </c>
      <c r="I31" s="1"/>
      <c r="J31" s="1"/>
      <c r="K31" s="1"/>
      <c r="L31" s="10">
        <f t="shared" si="1"/>
        <v>3221.0009999999997</v>
      </c>
      <c r="M31" s="10">
        <f t="shared" si="2"/>
        <v>152.51</v>
      </c>
      <c r="N31" s="15">
        <f>ROUND(A31*0.1,0)</f>
        <v>3050</v>
      </c>
      <c r="O31" s="15">
        <f>SUM(L31:N31)</f>
        <v>6423.5109999999995</v>
      </c>
      <c r="P31" s="16">
        <f>A31+O31</f>
        <v>36925.510999999999</v>
      </c>
      <c r="Q31" s="17">
        <f>ROUND(A31*0.225,0)</f>
        <v>6863</v>
      </c>
      <c r="R31" s="17">
        <f>SUM(L31, M31, Q31)</f>
        <v>10236.510999999999</v>
      </c>
      <c r="S31" s="18">
        <f>A31+R31</f>
        <v>40738.510999999999</v>
      </c>
      <c r="T31" s="13">
        <f t="shared" si="3"/>
        <v>6588.4319999999998</v>
      </c>
      <c r="U31" s="13">
        <f t="shared" si="4"/>
        <v>9961.9429999999993</v>
      </c>
      <c r="V31" s="14">
        <f t="shared" si="5"/>
        <v>40463.942999999999</v>
      </c>
    </row>
    <row r="32" spans="1:22" x14ac:dyDescent="0.35">
      <c r="A32" s="11">
        <f>G32</f>
        <v>29619</v>
      </c>
      <c r="B32" s="7">
        <v>24</v>
      </c>
      <c r="C32" s="1"/>
      <c r="D32" s="1"/>
      <c r="E32" s="1"/>
      <c r="F32" s="1"/>
      <c r="G32" s="5">
        <v>29619</v>
      </c>
      <c r="H32" s="1"/>
      <c r="I32" s="1"/>
      <c r="J32" s="1"/>
      <c r="K32" s="1"/>
      <c r="L32" s="10">
        <f t="shared" si="1"/>
        <v>3088.1095</v>
      </c>
      <c r="M32" s="10">
        <f t="shared" si="2"/>
        <v>148.095</v>
      </c>
      <c r="N32" s="15">
        <f t="shared" ref="N32:N47" si="9">ROUND(A32*0.1,0)</f>
        <v>2962</v>
      </c>
      <c r="O32" s="15">
        <f t="shared" ref="O32:O47" si="10">SUM(L32:N32)</f>
        <v>6198.2044999999998</v>
      </c>
      <c r="P32" s="16">
        <f t="shared" ref="P32:P47" si="11">A32+O32</f>
        <v>35817.2045</v>
      </c>
      <c r="Q32" s="17">
        <f t="shared" ref="Q32:Q47" si="12">ROUND(A32*0.225,0)</f>
        <v>6664</v>
      </c>
      <c r="R32" s="17">
        <f t="shared" ref="R32:R47" si="13">SUM(L32, M32, Q32)</f>
        <v>9900.2044999999998</v>
      </c>
      <c r="S32" s="18">
        <f t="shared" ref="S32:S47" si="14">A32+R32</f>
        <v>39519.2045</v>
      </c>
      <c r="T32" s="11"/>
      <c r="U32" s="11"/>
      <c r="V32" s="19"/>
    </row>
    <row r="33" spans="1:22" x14ac:dyDescent="0.35">
      <c r="A33" s="11">
        <f t="shared" ref="A33:A40" si="15">G33</f>
        <v>28762</v>
      </c>
      <c r="B33" s="7">
        <v>23</v>
      </c>
      <c r="C33" s="1"/>
      <c r="D33" s="1"/>
      <c r="E33" s="1"/>
      <c r="F33" s="1"/>
      <c r="G33" s="5">
        <v>28762</v>
      </c>
      <c r="H33" s="1"/>
      <c r="I33" s="1"/>
      <c r="J33" s="1"/>
      <c r="K33" s="1"/>
      <c r="L33" s="10">
        <f t="shared" si="1"/>
        <v>2959.1309999999999</v>
      </c>
      <c r="M33" s="10">
        <f t="shared" si="2"/>
        <v>143.81</v>
      </c>
      <c r="N33" s="15">
        <f t="shared" si="9"/>
        <v>2876</v>
      </c>
      <c r="O33" s="15">
        <f t="shared" si="10"/>
        <v>5978.9409999999998</v>
      </c>
      <c r="P33" s="16">
        <f t="shared" si="11"/>
        <v>34740.940999999999</v>
      </c>
      <c r="Q33" s="17">
        <f t="shared" si="12"/>
        <v>6471</v>
      </c>
      <c r="R33" s="17">
        <f t="shared" si="13"/>
        <v>9573.9409999999989</v>
      </c>
      <c r="S33" s="18">
        <f t="shared" si="14"/>
        <v>38335.940999999999</v>
      </c>
      <c r="T33" s="11"/>
      <c r="U33" s="11"/>
      <c r="V33" s="19"/>
    </row>
    <row r="34" spans="1:22" x14ac:dyDescent="0.35">
      <c r="A34" s="11">
        <f t="shared" si="15"/>
        <v>27929</v>
      </c>
      <c r="B34" s="7">
        <v>22</v>
      </c>
      <c r="C34" s="1"/>
      <c r="D34" s="1"/>
      <c r="E34" s="1"/>
      <c r="F34" s="1"/>
      <c r="G34" s="1">
        <v>27929</v>
      </c>
      <c r="H34" s="1"/>
      <c r="I34" s="1"/>
      <c r="J34" s="1"/>
      <c r="K34" s="1"/>
      <c r="L34" s="10">
        <f t="shared" si="1"/>
        <v>2833.7644999999998</v>
      </c>
      <c r="M34" s="10">
        <f t="shared" si="2"/>
        <v>139.64500000000001</v>
      </c>
      <c r="N34" s="15">
        <f t="shared" si="9"/>
        <v>2793</v>
      </c>
      <c r="O34" s="15">
        <f t="shared" si="10"/>
        <v>5766.4094999999998</v>
      </c>
      <c r="P34" s="16">
        <f t="shared" si="11"/>
        <v>33695.409500000002</v>
      </c>
      <c r="Q34" s="17">
        <f t="shared" si="12"/>
        <v>6284</v>
      </c>
      <c r="R34" s="17">
        <f t="shared" si="13"/>
        <v>9257.4094999999998</v>
      </c>
      <c r="S34" s="18">
        <f t="shared" si="14"/>
        <v>37186.409500000002</v>
      </c>
      <c r="T34" s="11"/>
      <c r="U34" s="11"/>
      <c r="V34" s="19"/>
    </row>
    <row r="35" spans="1:22" x14ac:dyDescent="0.35">
      <c r="A35" s="11">
        <f t="shared" si="15"/>
        <v>27131</v>
      </c>
      <c r="B35" s="7">
        <v>21</v>
      </c>
      <c r="C35" s="1"/>
      <c r="D35" s="1"/>
      <c r="E35" s="1"/>
      <c r="F35" s="1"/>
      <c r="G35" s="1">
        <v>27131</v>
      </c>
      <c r="H35" s="1"/>
      <c r="I35" s="1"/>
      <c r="J35" s="1"/>
      <c r="K35" s="1"/>
      <c r="L35" s="10">
        <f t="shared" si="1"/>
        <v>2713.6655000000001</v>
      </c>
      <c r="M35" s="10">
        <f t="shared" si="2"/>
        <v>135.655</v>
      </c>
      <c r="N35" s="15">
        <f t="shared" si="9"/>
        <v>2713</v>
      </c>
      <c r="O35" s="15">
        <f t="shared" si="10"/>
        <v>5562.3204999999998</v>
      </c>
      <c r="P35" s="16">
        <f t="shared" si="11"/>
        <v>32693.320500000002</v>
      </c>
      <c r="Q35" s="17">
        <f t="shared" si="12"/>
        <v>6104</v>
      </c>
      <c r="R35" s="17">
        <f t="shared" si="13"/>
        <v>8953.3204999999998</v>
      </c>
      <c r="S35" s="18">
        <f t="shared" si="14"/>
        <v>36084.320500000002</v>
      </c>
      <c r="T35" s="11"/>
      <c r="U35" s="11"/>
      <c r="V35" s="19"/>
    </row>
    <row r="36" spans="1:22" x14ac:dyDescent="0.35">
      <c r="A36" s="11">
        <f t="shared" si="15"/>
        <v>26396</v>
      </c>
      <c r="B36" s="7">
        <v>20</v>
      </c>
      <c r="C36" s="1"/>
      <c r="D36" s="1"/>
      <c r="E36" s="1"/>
      <c r="F36" s="1"/>
      <c r="G36" s="1">
        <v>26396</v>
      </c>
      <c r="H36" s="1"/>
      <c r="I36" s="1"/>
      <c r="J36" s="1"/>
      <c r="K36" s="1"/>
      <c r="L36" s="10">
        <f t="shared" si="1"/>
        <v>2603.0479999999998</v>
      </c>
      <c r="M36" s="10">
        <f t="shared" si="2"/>
        <v>131.97999999999999</v>
      </c>
      <c r="N36" s="15">
        <f t="shared" si="9"/>
        <v>2640</v>
      </c>
      <c r="O36" s="15">
        <f t="shared" si="10"/>
        <v>5375.0280000000002</v>
      </c>
      <c r="P36" s="16">
        <f t="shared" si="11"/>
        <v>31771.027999999998</v>
      </c>
      <c r="Q36" s="17">
        <f t="shared" si="12"/>
        <v>5939</v>
      </c>
      <c r="R36" s="17">
        <f t="shared" si="13"/>
        <v>8674.0280000000002</v>
      </c>
      <c r="S36" s="18">
        <f t="shared" si="14"/>
        <v>35070.027999999998</v>
      </c>
      <c r="T36" s="11"/>
      <c r="U36" s="11"/>
      <c r="V36" s="19"/>
    </row>
    <row r="37" spans="1:22" x14ac:dyDescent="0.35">
      <c r="A37" s="11">
        <f t="shared" si="15"/>
        <v>25642</v>
      </c>
      <c r="B37" s="7">
        <v>19</v>
      </c>
      <c r="C37" s="1"/>
      <c r="D37" s="1"/>
      <c r="E37" s="1"/>
      <c r="F37" s="1"/>
      <c r="G37" s="1">
        <v>25642</v>
      </c>
      <c r="H37" s="1"/>
      <c r="I37" s="1"/>
      <c r="J37" s="1"/>
      <c r="K37" s="1"/>
      <c r="L37" s="10">
        <f t="shared" si="1"/>
        <v>2489.5709999999999</v>
      </c>
      <c r="M37" s="10">
        <f t="shared" si="2"/>
        <v>128.21</v>
      </c>
      <c r="N37" s="15">
        <f t="shared" si="9"/>
        <v>2564</v>
      </c>
      <c r="O37" s="15">
        <f t="shared" si="10"/>
        <v>5181.7809999999999</v>
      </c>
      <c r="P37" s="16">
        <f t="shared" si="11"/>
        <v>30823.780999999999</v>
      </c>
      <c r="Q37" s="17">
        <f t="shared" si="12"/>
        <v>5769</v>
      </c>
      <c r="R37" s="17">
        <f t="shared" si="13"/>
        <v>8386.780999999999</v>
      </c>
      <c r="S37" s="18">
        <f t="shared" si="14"/>
        <v>34028.781000000003</v>
      </c>
      <c r="T37" s="11"/>
      <c r="U37" s="11"/>
      <c r="V37" s="19"/>
    </row>
    <row r="38" spans="1:22" x14ac:dyDescent="0.35">
      <c r="A38" s="11">
        <f t="shared" si="15"/>
        <v>24948</v>
      </c>
      <c r="B38" s="7">
        <v>18</v>
      </c>
      <c r="C38" s="1"/>
      <c r="D38" s="1"/>
      <c r="E38" s="1"/>
      <c r="F38" s="5">
        <v>24948</v>
      </c>
      <c r="G38" s="1">
        <f>F38</f>
        <v>24948</v>
      </c>
      <c r="H38" s="1"/>
      <c r="I38" s="1"/>
      <c r="J38" s="1"/>
      <c r="K38" s="1"/>
      <c r="L38" s="10">
        <f t="shared" si="1"/>
        <v>2385.1239999999998</v>
      </c>
      <c r="M38" s="10">
        <f t="shared" si="2"/>
        <v>124.74000000000001</v>
      </c>
      <c r="N38" s="15">
        <f t="shared" si="9"/>
        <v>2495</v>
      </c>
      <c r="O38" s="15">
        <f t="shared" si="10"/>
        <v>5004.8639999999996</v>
      </c>
      <c r="P38" s="16">
        <f t="shared" si="11"/>
        <v>29952.864000000001</v>
      </c>
      <c r="Q38" s="17">
        <f t="shared" si="12"/>
        <v>5613</v>
      </c>
      <c r="R38" s="17">
        <f t="shared" si="13"/>
        <v>8122.8639999999996</v>
      </c>
      <c r="S38" s="18">
        <f t="shared" si="14"/>
        <v>33070.864000000001</v>
      </c>
      <c r="T38" s="11"/>
      <c r="U38" s="11"/>
      <c r="V38" s="19"/>
    </row>
    <row r="39" spans="1:22" x14ac:dyDescent="0.35">
      <c r="A39" s="11">
        <f t="shared" si="15"/>
        <v>24285</v>
      </c>
      <c r="B39" s="7">
        <v>17</v>
      </c>
      <c r="C39" s="1"/>
      <c r="D39" s="1"/>
      <c r="E39" s="1"/>
      <c r="F39" s="5">
        <v>24285</v>
      </c>
      <c r="G39" s="1">
        <f>F39</f>
        <v>24285</v>
      </c>
      <c r="H39" s="1"/>
      <c r="I39" s="1"/>
      <c r="J39" s="1"/>
      <c r="K39" s="1"/>
      <c r="L39" s="10">
        <f t="shared" si="1"/>
        <v>2285.3424999999997</v>
      </c>
      <c r="M39" s="10">
        <f t="shared" si="2"/>
        <v>121.425</v>
      </c>
      <c r="N39" s="15">
        <f t="shared" si="9"/>
        <v>2429</v>
      </c>
      <c r="O39" s="15">
        <f t="shared" si="10"/>
        <v>4835.7674999999999</v>
      </c>
      <c r="P39" s="16">
        <f t="shared" si="11"/>
        <v>29120.767500000002</v>
      </c>
      <c r="Q39" s="17">
        <f t="shared" si="12"/>
        <v>5464</v>
      </c>
      <c r="R39" s="17">
        <f t="shared" si="13"/>
        <v>7870.7674999999999</v>
      </c>
      <c r="S39" s="18">
        <f t="shared" si="14"/>
        <v>32155.767500000002</v>
      </c>
      <c r="T39" s="11"/>
      <c r="U39" s="11"/>
      <c r="V39" s="19"/>
    </row>
    <row r="40" spans="1:22" x14ac:dyDescent="0.35">
      <c r="A40" s="11">
        <f t="shared" si="15"/>
        <v>23715</v>
      </c>
      <c r="B40" s="7">
        <v>16</v>
      </c>
      <c r="C40" s="1"/>
      <c r="D40" s="1"/>
      <c r="E40" s="1"/>
      <c r="F40" s="1">
        <v>23715</v>
      </c>
      <c r="G40" s="1">
        <f>F40</f>
        <v>23715</v>
      </c>
      <c r="H40" s="1"/>
      <c r="I40" s="1"/>
      <c r="J40" s="1"/>
      <c r="K40" s="1"/>
      <c r="L40" s="10">
        <f t="shared" si="1"/>
        <v>2199.5574999999999</v>
      </c>
      <c r="M40" s="10">
        <f t="shared" si="2"/>
        <v>118.575</v>
      </c>
      <c r="N40" s="15">
        <f t="shared" si="9"/>
        <v>2372</v>
      </c>
      <c r="O40" s="15">
        <f t="shared" si="10"/>
        <v>4690.1324999999997</v>
      </c>
      <c r="P40" s="16">
        <f t="shared" si="11"/>
        <v>28405.1325</v>
      </c>
      <c r="Q40" s="17">
        <f t="shared" si="12"/>
        <v>5336</v>
      </c>
      <c r="R40" s="17">
        <f t="shared" si="13"/>
        <v>7654.1324999999997</v>
      </c>
      <c r="S40" s="18">
        <f t="shared" si="14"/>
        <v>31369.1325</v>
      </c>
      <c r="T40" s="11"/>
      <c r="U40" s="11"/>
      <c r="V40" s="19"/>
    </row>
    <row r="41" spans="1:22" x14ac:dyDescent="0.35">
      <c r="A41" s="11">
        <f>F41</f>
        <v>23144</v>
      </c>
      <c r="B41" s="7">
        <v>15</v>
      </c>
      <c r="C41" s="1"/>
      <c r="D41" s="1"/>
      <c r="E41" s="1"/>
      <c r="F41" s="1">
        <v>23144</v>
      </c>
      <c r="G41" s="1"/>
      <c r="H41" s="1"/>
      <c r="I41" s="1"/>
      <c r="J41" s="1"/>
      <c r="K41" s="1"/>
      <c r="L41" s="10">
        <f t="shared" si="1"/>
        <v>2113.6219999999998</v>
      </c>
      <c r="M41" s="10">
        <f t="shared" si="2"/>
        <v>115.72</v>
      </c>
      <c r="N41" s="15">
        <f t="shared" si="9"/>
        <v>2314</v>
      </c>
      <c r="O41" s="15">
        <f t="shared" si="10"/>
        <v>4543.3419999999996</v>
      </c>
      <c r="P41" s="16">
        <f t="shared" si="11"/>
        <v>27687.342000000001</v>
      </c>
      <c r="Q41" s="17">
        <f t="shared" si="12"/>
        <v>5207</v>
      </c>
      <c r="R41" s="17">
        <f t="shared" si="13"/>
        <v>7436.3419999999996</v>
      </c>
      <c r="S41" s="18">
        <f t="shared" si="14"/>
        <v>30580.342000000001</v>
      </c>
      <c r="T41" s="11"/>
      <c r="U41" s="11"/>
      <c r="V41" s="19"/>
    </row>
    <row r="42" spans="1:22" x14ac:dyDescent="0.35">
      <c r="A42" s="11">
        <f t="shared" ref="A42:A45" si="16">F42</f>
        <v>22662</v>
      </c>
      <c r="B42" s="7">
        <v>14</v>
      </c>
      <c r="C42" s="1"/>
      <c r="D42" s="1"/>
      <c r="E42" s="1"/>
      <c r="F42" s="1">
        <v>22662</v>
      </c>
      <c r="G42" s="1"/>
      <c r="H42" s="1"/>
      <c r="I42" s="1"/>
      <c r="J42" s="1"/>
      <c r="K42" s="1"/>
      <c r="L42" s="10">
        <f t="shared" si="1"/>
        <v>2041.0809999999999</v>
      </c>
      <c r="M42" s="10">
        <f t="shared" si="2"/>
        <v>113.31</v>
      </c>
      <c r="N42" s="15">
        <f t="shared" si="9"/>
        <v>2266</v>
      </c>
      <c r="O42" s="15">
        <f t="shared" si="10"/>
        <v>4420.3909999999996</v>
      </c>
      <c r="P42" s="16">
        <f t="shared" si="11"/>
        <v>27082.391</v>
      </c>
      <c r="Q42" s="17">
        <f t="shared" si="12"/>
        <v>5099</v>
      </c>
      <c r="R42" s="17">
        <f t="shared" si="13"/>
        <v>7253.3909999999996</v>
      </c>
      <c r="S42" s="18">
        <f t="shared" si="14"/>
        <v>29915.391</v>
      </c>
      <c r="T42" s="11"/>
      <c r="U42" s="11"/>
      <c r="V42" s="19"/>
    </row>
    <row r="43" spans="1:22" x14ac:dyDescent="0.35">
      <c r="A43" s="11">
        <f t="shared" si="16"/>
        <v>22149</v>
      </c>
      <c r="B43" s="7">
        <v>13</v>
      </c>
      <c r="C43" s="1"/>
      <c r="D43" s="1"/>
      <c r="E43" s="5">
        <v>22149</v>
      </c>
      <c r="F43" s="1">
        <f>E43</f>
        <v>22149</v>
      </c>
      <c r="G43" s="1"/>
      <c r="H43" s="1"/>
      <c r="I43" s="1"/>
      <c r="J43" s="1"/>
      <c r="K43" s="1"/>
      <c r="L43" s="10">
        <f t="shared" si="1"/>
        <v>1963.8744999999999</v>
      </c>
      <c r="M43" s="10">
        <f t="shared" si="2"/>
        <v>110.745</v>
      </c>
      <c r="N43" s="15">
        <f t="shared" si="9"/>
        <v>2215</v>
      </c>
      <c r="O43" s="15">
        <f t="shared" si="10"/>
        <v>4289.6194999999998</v>
      </c>
      <c r="P43" s="16">
        <f t="shared" si="11"/>
        <v>26438.619500000001</v>
      </c>
      <c r="Q43" s="17">
        <f t="shared" si="12"/>
        <v>4984</v>
      </c>
      <c r="R43" s="17">
        <f t="shared" si="13"/>
        <v>7058.6194999999998</v>
      </c>
      <c r="S43" s="18">
        <f t="shared" si="14"/>
        <v>29207.619500000001</v>
      </c>
      <c r="T43" s="11"/>
      <c r="U43" s="11"/>
      <c r="V43" s="19"/>
    </row>
    <row r="44" spans="1:22" x14ac:dyDescent="0.35">
      <c r="A44" s="11">
        <f t="shared" si="16"/>
        <v>21630</v>
      </c>
      <c r="B44" s="7">
        <v>12</v>
      </c>
      <c r="C44" s="1"/>
      <c r="D44" s="1"/>
      <c r="E44" s="5">
        <v>21630</v>
      </c>
      <c r="F44" s="1">
        <f>E44</f>
        <v>21630</v>
      </c>
      <c r="G44" s="1"/>
      <c r="H44" s="1"/>
      <c r="I44" s="1"/>
      <c r="J44" s="1"/>
      <c r="K44" s="1"/>
      <c r="L44" s="10">
        <f t="shared" si="1"/>
        <v>1885.7649999999999</v>
      </c>
      <c r="M44" s="10">
        <f t="shared" si="2"/>
        <v>108.15</v>
      </c>
      <c r="N44" s="15">
        <f t="shared" si="9"/>
        <v>2163</v>
      </c>
      <c r="O44" s="15">
        <f t="shared" si="10"/>
        <v>4156.915</v>
      </c>
      <c r="P44" s="16">
        <f t="shared" si="11"/>
        <v>25786.915000000001</v>
      </c>
      <c r="Q44" s="17">
        <f t="shared" si="12"/>
        <v>4867</v>
      </c>
      <c r="R44" s="17">
        <f t="shared" si="13"/>
        <v>6860.915</v>
      </c>
      <c r="S44" s="18">
        <f t="shared" si="14"/>
        <v>28490.915000000001</v>
      </c>
      <c r="T44" s="11"/>
      <c r="U44" s="11"/>
      <c r="V44" s="19"/>
    </row>
    <row r="45" spans="1:22" x14ac:dyDescent="0.35">
      <c r="A45" s="11">
        <f t="shared" si="16"/>
        <v>21197</v>
      </c>
      <c r="B45" s="7">
        <v>11</v>
      </c>
      <c r="C45" s="1"/>
      <c r="D45" s="1"/>
      <c r="E45" s="1">
        <v>21197</v>
      </c>
      <c r="F45" s="1">
        <f>E45</f>
        <v>21197</v>
      </c>
      <c r="G45" s="1"/>
      <c r="H45" s="1"/>
      <c r="I45" s="1"/>
      <c r="J45" s="1"/>
      <c r="K45" s="1"/>
      <c r="L45" s="10">
        <f t="shared" si="1"/>
        <v>1820.5984999999998</v>
      </c>
      <c r="M45" s="10">
        <f t="shared" si="2"/>
        <v>105.985</v>
      </c>
      <c r="N45" s="15">
        <f t="shared" si="9"/>
        <v>2120</v>
      </c>
      <c r="O45" s="15">
        <f t="shared" si="10"/>
        <v>4046.5834999999997</v>
      </c>
      <c r="P45" s="16">
        <f t="shared" si="11"/>
        <v>25243.583500000001</v>
      </c>
      <c r="Q45" s="17">
        <f t="shared" si="12"/>
        <v>4769</v>
      </c>
      <c r="R45" s="17">
        <f t="shared" si="13"/>
        <v>6695.5834999999997</v>
      </c>
      <c r="S45" s="18">
        <f t="shared" si="14"/>
        <v>27892.583500000001</v>
      </c>
      <c r="T45" s="11"/>
      <c r="U45" s="11"/>
      <c r="V45" s="19"/>
    </row>
    <row r="46" spans="1:22" x14ac:dyDescent="0.35">
      <c r="A46" s="11">
        <f>E46</f>
        <v>20761</v>
      </c>
      <c r="B46" s="7">
        <v>10</v>
      </c>
      <c r="C46" s="1"/>
      <c r="D46" s="1"/>
      <c r="E46" s="1">
        <v>20761</v>
      </c>
      <c r="F46" s="1"/>
      <c r="G46" s="1"/>
      <c r="H46" s="1"/>
      <c r="I46" s="1"/>
      <c r="J46" s="1"/>
      <c r="K46" s="1"/>
      <c r="L46" s="10">
        <f t="shared" si="1"/>
        <v>1754.9804999999999</v>
      </c>
      <c r="M46" s="10">
        <f t="shared" si="2"/>
        <v>103.80500000000001</v>
      </c>
      <c r="N46" s="15">
        <f t="shared" si="9"/>
        <v>2076</v>
      </c>
      <c r="O46" s="15">
        <f t="shared" si="10"/>
        <v>3934.7855</v>
      </c>
      <c r="P46" s="16">
        <f t="shared" si="11"/>
        <v>24695.785499999998</v>
      </c>
      <c r="Q46" s="17">
        <f t="shared" si="12"/>
        <v>4671</v>
      </c>
      <c r="R46" s="17">
        <f t="shared" si="13"/>
        <v>6529.7855</v>
      </c>
      <c r="S46" s="18">
        <f t="shared" si="14"/>
        <v>27290.785499999998</v>
      </c>
      <c r="T46" s="11"/>
      <c r="U46" s="11"/>
      <c r="V46" s="19"/>
    </row>
    <row r="47" spans="1:22" x14ac:dyDescent="0.35">
      <c r="A47" s="11">
        <f t="shared" ref="A47" si="17">E47</f>
        <v>20400</v>
      </c>
      <c r="B47" s="7">
        <v>9</v>
      </c>
      <c r="C47" s="1"/>
      <c r="D47" s="1">
        <v>20400</v>
      </c>
      <c r="E47" s="1">
        <v>20400</v>
      </c>
      <c r="F47" s="1"/>
      <c r="G47" s="1"/>
      <c r="H47" s="1"/>
      <c r="I47" s="1"/>
      <c r="J47" s="1"/>
      <c r="K47" s="1"/>
      <c r="L47" s="10">
        <f t="shared" si="1"/>
        <v>1700.6499999999999</v>
      </c>
      <c r="M47" s="10">
        <f t="shared" si="2"/>
        <v>102</v>
      </c>
      <c r="N47" s="15">
        <f t="shared" si="9"/>
        <v>2040</v>
      </c>
      <c r="O47" s="15">
        <f t="shared" si="10"/>
        <v>3842.6499999999996</v>
      </c>
      <c r="P47" s="16">
        <f t="shared" si="11"/>
        <v>24242.65</v>
      </c>
      <c r="Q47" s="17">
        <f t="shared" si="12"/>
        <v>4590</v>
      </c>
      <c r="R47" s="17">
        <f t="shared" si="13"/>
        <v>6392.65</v>
      </c>
      <c r="S47" s="18">
        <f t="shared" si="14"/>
        <v>26792.65</v>
      </c>
      <c r="T47" s="11"/>
      <c r="U47" s="11"/>
      <c r="V47" s="19"/>
    </row>
    <row r="48" spans="1:22" x14ac:dyDescent="0.35">
      <c r="A48" s="24" t="s">
        <v>22</v>
      </c>
      <c r="B48" s="25">
        <v>8</v>
      </c>
      <c r="C48" s="24"/>
      <c r="D48" s="24" t="s">
        <v>22</v>
      </c>
      <c r="E48" s="24" t="s">
        <v>22</v>
      </c>
      <c r="F48" s="24"/>
      <c r="G48" s="24"/>
      <c r="H48" s="24"/>
      <c r="I48" s="24"/>
      <c r="J48" s="24"/>
      <c r="K48" s="24"/>
      <c r="L48" s="28"/>
      <c r="M48" s="28"/>
      <c r="N48" s="29"/>
      <c r="O48" s="29"/>
      <c r="P48" s="30"/>
      <c r="Q48" s="29"/>
      <c r="R48" s="29"/>
      <c r="S48" s="30"/>
      <c r="T48" s="29"/>
      <c r="U48" s="29"/>
      <c r="V48" s="31"/>
    </row>
    <row r="49" spans="1:22" x14ac:dyDescent="0.35">
      <c r="A49" s="24" t="s">
        <v>22</v>
      </c>
      <c r="B49" s="25">
        <v>7</v>
      </c>
      <c r="C49" s="24"/>
      <c r="D49" s="24" t="s">
        <v>22</v>
      </c>
      <c r="E49" s="24" t="s">
        <v>22</v>
      </c>
      <c r="F49" s="24"/>
      <c r="G49" s="24"/>
      <c r="H49" s="24"/>
      <c r="I49" s="24"/>
      <c r="J49" s="24"/>
      <c r="K49" s="24"/>
      <c r="L49" s="28"/>
      <c r="M49" s="28"/>
      <c r="N49" s="29"/>
      <c r="O49" s="29"/>
      <c r="P49" s="30"/>
      <c r="Q49" s="29"/>
      <c r="R49" s="29"/>
      <c r="S49" s="30"/>
      <c r="T49" s="29"/>
      <c r="U49" s="29"/>
      <c r="V49" s="31"/>
    </row>
    <row r="50" spans="1:22" x14ac:dyDescent="0.35">
      <c r="A50" s="24" t="s">
        <v>22</v>
      </c>
      <c r="B50" s="25">
        <v>6</v>
      </c>
      <c r="C50" s="24"/>
      <c r="D50" s="24" t="s">
        <v>22</v>
      </c>
      <c r="E50" s="24" t="s">
        <v>22</v>
      </c>
      <c r="F50" s="24"/>
      <c r="G50" s="24"/>
      <c r="H50" s="24"/>
      <c r="I50" s="24"/>
      <c r="J50" s="24"/>
      <c r="K50" s="24"/>
      <c r="L50" s="28"/>
      <c r="M50" s="28"/>
      <c r="N50" s="29"/>
      <c r="O50" s="29"/>
      <c r="P50" s="30"/>
      <c r="Q50" s="29"/>
      <c r="R50" s="29"/>
      <c r="S50" s="30"/>
      <c r="T50" s="29"/>
      <c r="U50" s="29"/>
      <c r="V50" s="31"/>
    </row>
    <row r="51" spans="1:22" x14ac:dyDescent="0.35">
      <c r="A51" s="24" t="s">
        <v>22</v>
      </c>
      <c r="B51" s="25">
        <v>5</v>
      </c>
      <c r="C51" s="24"/>
      <c r="D51" s="26" t="s">
        <v>22</v>
      </c>
      <c r="E51" s="24"/>
      <c r="F51" s="24"/>
      <c r="G51" s="24"/>
      <c r="H51" s="24"/>
      <c r="I51" s="24"/>
      <c r="J51" s="24"/>
      <c r="K51" s="24"/>
      <c r="L51" s="28"/>
      <c r="M51" s="28"/>
      <c r="N51" s="29"/>
      <c r="O51" s="29"/>
      <c r="P51" s="30"/>
      <c r="Q51" s="29"/>
      <c r="R51" s="29"/>
      <c r="S51" s="30"/>
      <c r="T51" s="29"/>
      <c r="U51" s="29"/>
      <c r="V51" s="31"/>
    </row>
    <row r="52" spans="1:22" x14ac:dyDescent="0.35">
      <c r="A52" s="24" t="s">
        <v>22</v>
      </c>
      <c r="B52" s="25">
        <v>4</v>
      </c>
      <c r="C52" s="24"/>
      <c r="D52" s="24" t="s">
        <v>22</v>
      </c>
      <c r="E52" s="24"/>
      <c r="F52" s="24"/>
      <c r="G52" s="24"/>
      <c r="H52" s="24"/>
      <c r="I52" s="24"/>
      <c r="J52" s="24"/>
      <c r="K52" s="24"/>
      <c r="L52" s="28"/>
      <c r="M52" s="28"/>
      <c r="N52" s="29"/>
      <c r="O52" s="29"/>
      <c r="P52" s="30"/>
      <c r="Q52" s="29"/>
      <c r="R52" s="29"/>
      <c r="S52" s="30"/>
      <c r="T52" s="29"/>
      <c r="U52" s="29"/>
      <c r="V52" s="31"/>
    </row>
    <row r="53" spans="1:22" x14ac:dyDescent="0.35">
      <c r="A53" s="24" t="s">
        <v>22</v>
      </c>
      <c r="B53" s="27">
        <v>3</v>
      </c>
      <c r="C53" s="26" t="s">
        <v>22</v>
      </c>
      <c r="D53" s="26"/>
      <c r="E53" s="24"/>
      <c r="F53" s="26"/>
      <c r="G53" s="26"/>
      <c r="H53" s="26"/>
      <c r="I53" s="26"/>
      <c r="J53" s="26"/>
      <c r="K53" s="24"/>
      <c r="L53" s="28"/>
      <c r="M53" s="28"/>
      <c r="N53" s="29"/>
      <c r="O53" s="29"/>
      <c r="P53" s="30"/>
      <c r="Q53" s="29"/>
      <c r="R53" s="29"/>
      <c r="S53" s="30"/>
      <c r="T53" s="29"/>
      <c r="U53" s="29"/>
      <c r="V53" s="31"/>
    </row>
    <row r="54" spans="1:22" x14ac:dyDescent="0.35">
      <c r="A54" s="24" t="str">
        <f>C54</f>
        <v>Not in use</v>
      </c>
      <c r="B54" s="25">
        <v>2</v>
      </c>
      <c r="C54" s="24" t="s">
        <v>22</v>
      </c>
      <c r="D54" s="26"/>
      <c r="E54" s="24"/>
      <c r="F54" s="24"/>
      <c r="G54" s="24"/>
      <c r="H54" s="24"/>
      <c r="I54" s="24"/>
      <c r="J54" s="24"/>
      <c r="K54" s="24"/>
      <c r="L54" s="28"/>
      <c r="M54" s="28"/>
      <c r="N54" s="29"/>
      <c r="O54" s="29"/>
      <c r="P54" s="30"/>
      <c r="Q54" s="29"/>
      <c r="R54" s="29"/>
      <c r="S54" s="30"/>
      <c r="T54" s="24"/>
      <c r="U54" s="24"/>
      <c r="V54" s="24"/>
    </row>
    <row r="55" spans="1:22" x14ac:dyDescent="0.35">
      <c r="A55" s="24" t="s">
        <v>22</v>
      </c>
      <c r="B55" s="27">
        <v>1</v>
      </c>
      <c r="C55" s="26" t="s">
        <v>22</v>
      </c>
      <c r="D55" s="26"/>
      <c r="E55" s="24"/>
      <c r="F55" s="26"/>
      <c r="G55" s="26"/>
      <c r="H55" s="26"/>
      <c r="I55" s="26"/>
      <c r="J55" s="26"/>
      <c r="K55" s="26"/>
      <c r="L55" s="28"/>
      <c r="M55" s="28"/>
      <c r="N55" s="29"/>
      <c r="O55" s="29"/>
      <c r="P55" s="30"/>
      <c r="Q55" s="29"/>
      <c r="R55" s="29"/>
      <c r="S55" s="30"/>
      <c r="T55" s="26"/>
      <c r="U55" s="26"/>
      <c r="V55" s="24"/>
    </row>
    <row r="56" spans="1:22" x14ac:dyDescent="0.35">
      <c r="A56" s="22" t="s">
        <v>23</v>
      </c>
      <c r="B56" s="23"/>
      <c r="C56" s="23"/>
      <c r="D56" s="23"/>
      <c r="E56" s="23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2" x14ac:dyDescent="0.35">
      <c r="M57" s="6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69" orientation="landscape" r:id="rId1"/>
  <headerFooter>
    <oddHeader>&amp;LSingle Pay Spine for Academic and HE Support Staff August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Jacqueline Stirling</cp:lastModifiedBy>
  <cp:revision/>
  <dcterms:created xsi:type="dcterms:W3CDTF">2014-03-28T15:02:22Z</dcterms:created>
  <dcterms:modified xsi:type="dcterms:W3CDTF">2022-12-01T14:33:29Z</dcterms:modified>
  <cp:category/>
  <cp:contentStatus/>
</cp:coreProperties>
</file>