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t39w\Downloads\"/>
    </mc:Choice>
  </mc:AlternateContent>
  <xr:revisionPtr revIDLastSave="0" documentId="8_{77F913D4-4019-4860-8976-894BB38AE8C5}" xr6:coauthVersionLast="31" xr6:coauthVersionMax="31" xr10:uidLastSave="{00000000-0000-0000-0000-000000000000}"/>
  <bookViews>
    <workbookView xWindow="3345" yWindow="1635" windowWidth="11100" windowHeight="5835" activeTab="1"/>
  </bookViews>
  <sheets>
    <sheet name="format work" sheetId="9" r:id="rId1"/>
    <sheet name="Monthly figures" sheetId="12" r:id="rId2"/>
    <sheet name="Gantt chart" sheetId="11" r:id="rId3"/>
    <sheet name="growth yield" sheetId="6" r:id="rId4"/>
    <sheet name="life_data" sheetId="2" r:id="rId5"/>
    <sheet name="Loan" sheetId="10" r:id="rId6"/>
    <sheet name="payroll" sheetId="1" r:id="rId7"/>
    <sheet name="postcode" sheetId="3" r:id="rId8"/>
    <sheet name="print out data" sheetId="8" r:id="rId9"/>
    <sheet name="products" sheetId="4" r:id="rId10"/>
    <sheet name="wages" sheetId="7" r:id="rId11"/>
    <sheet name="weather" sheetId="5" r:id="rId12"/>
  </sheets>
  <calcPr calcId="179017"/>
</workbook>
</file>

<file path=xl/calcChain.xml><?xml version="1.0" encoding="utf-8"?>
<calcChain xmlns="http://schemas.openxmlformats.org/spreadsheetml/2006/main">
  <c r="E6" i="1" l="1"/>
  <c r="F6" i="1" s="1"/>
  <c r="E7" i="1"/>
  <c r="F7" i="1"/>
  <c r="E8" i="1"/>
  <c r="F8" i="1"/>
  <c r="E9" i="1"/>
  <c r="F9" i="1" s="1"/>
  <c r="E5" i="1"/>
  <c r="F5" i="1" s="1"/>
  <c r="F11" i="1" s="1"/>
  <c r="D6" i="1"/>
  <c r="D7" i="1"/>
  <c r="D8" i="1"/>
  <c r="D9" i="1"/>
  <c r="D5" i="1"/>
  <c r="D11" i="1" s="1"/>
  <c r="D3" i="9"/>
  <c r="F3" i="9"/>
  <c r="D4" i="9"/>
  <c r="F4" i="9" s="1"/>
  <c r="F13" i="9" s="1"/>
  <c r="D5" i="9"/>
  <c r="F5" i="9"/>
  <c r="D6" i="9"/>
  <c r="F6" i="9"/>
  <c r="D7" i="9"/>
  <c r="F7" i="9"/>
  <c r="D8" i="9"/>
  <c r="F8" i="9" s="1"/>
  <c r="D9" i="9"/>
  <c r="F9" i="9"/>
  <c r="D10" i="9"/>
  <c r="F10" i="9"/>
  <c r="D11" i="9"/>
  <c r="F11" i="9"/>
  <c r="D12" i="9"/>
  <c r="F12" i="9" s="1"/>
  <c r="E13" i="9"/>
  <c r="B13" i="9"/>
  <c r="D13" i="9" s="1"/>
  <c r="C13" i="9"/>
  <c r="W40" i="8"/>
  <c r="X40" i="8"/>
  <c r="U40" i="8"/>
  <c r="V40" i="8" s="1"/>
  <c r="W39" i="8"/>
  <c r="X39" i="8"/>
  <c r="U39" i="8"/>
  <c r="V39" i="8"/>
  <c r="W38" i="8"/>
  <c r="X38" i="8"/>
  <c r="U38" i="8"/>
  <c r="V38" i="8" s="1"/>
  <c r="W37" i="8"/>
  <c r="X37" i="8"/>
  <c r="U37" i="8"/>
  <c r="V37" i="8"/>
  <c r="W36" i="8"/>
  <c r="X36" i="8"/>
  <c r="U36" i="8"/>
  <c r="V36" i="8" s="1"/>
  <c r="W35" i="8"/>
  <c r="X35" i="8"/>
  <c r="U35" i="8"/>
  <c r="V35" i="8"/>
  <c r="W34" i="8"/>
  <c r="X34" i="8"/>
  <c r="U34" i="8"/>
  <c r="V34" i="8" s="1"/>
  <c r="W33" i="8"/>
  <c r="X33" i="8"/>
  <c r="U33" i="8"/>
  <c r="V33" i="8"/>
  <c r="W5" i="8"/>
  <c r="W6" i="8"/>
  <c r="W7" i="8"/>
  <c r="W8" i="8"/>
  <c r="W9" i="8"/>
  <c r="W10" i="8"/>
  <c r="X10" i="8" s="1"/>
  <c r="W11" i="8"/>
  <c r="X11" i="8" s="1"/>
  <c r="W12" i="8"/>
  <c r="W13" i="8"/>
  <c r="W15" i="8"/>
  <c r="X15" i="8" s="1"/>
  <c r="W16" i="8"/>
  <c r="W17" i="8"/>
  <c r="W18" i="8"/>
  <c r="X18" i="8"/>
  <c r="W19" i="8"/>
  <c r="X19" i="8" s="1"/>
  <c r="W20" i="8"/>
  <c r="W21" i="8"/>
  <c r="W22" i="8"/>
  <c r="W23" i="8"/>
  <c r="W24" i="8"/>
  <c r="X24" i="8"/>
  <c r="W25" i="8"/>
  <c r="W26" i="8"/>
  <c r="X26" i="8"/>
  <c r="W27" i="8"/>
  <c r="X27" i="8" s="1"/>
  <c r="W28" i="8"/>
  <c r="W29" i="8"/>
  <c r="W30" i="8"/>
  <c r="W31" i="8"/>
  <c r="P14" i="8"/>
  <c r="P32" i="8"/>
  <c r="U5" i="8"/>
  <c r="U32" i="8" s="1"/>
  <c r="V32" i="8" s="1"/>
  <c r="U6" i="8"/>
  <c r="U7" i="8"/>
  <c r="U8" i="8"/>
  <c r="U9" i="8"/>
  <c r="U10" i="8"/>
  <c r="U14" i="8"/>
  <c r="V14" i="8" s="1"/>
  <c r="U11" i="8"/>
  <c r="V11" i="8" s="1"/>
  <c r="U12" i="8"/>
  <c r="V12" i="8" s="1"/>
  <c r="U13" i="8"/>
  <c r="U15" i="8"/>
  <c r="U16" i="8"/>
  <c r="V16" i="8" s="1"/>
  <c r="U17" i="8"/>
  <c r="U18" i="8"/>
  <c r="V18" i="8" s="1"/>
  <c r="U19" i="8"/>
  <c r="V19" i="8" s="1"/>
  <c r="U20" i="8"/>
  <c r="V20" i="8"/>
  <c r="U21" i="8"/>
  <c r="V21" i="8" s="1"/>
  <c r="U22" i="8"/>
  <c r="U23" i="8"/>
  <c r="U24" i="8"/>
  <c r="U25" i="8"/>
  <c r="V25" i="8" s="1"/>
  <c r="U26" i="8"/>
  <c r="U27" i="8"/>
  <c r="V27" i="8"/>
  <c r="U28" i="8"/>
  <c r="V28" i="8" s="1"/>
  <c r="U29" i="8"/>
  <c r="U30" i="8"/>
  <c r="U31" i="8"/>
  <c r="V31" i="8" s="1"/>
  <c r="S14" i="8"/>
  <c r="S32" i="8" s="1"/>
  <c r="S22" i="8"/>
  <c r="T14" i="8"/>
  <c r="T32" i="8" s="1"/>
  <c r="R14" i="8"/>
  <c r="R32" i="8" s="1"/>
  <c r="Q14" i="8"/>
  <c r="Q32" i="8" s="1"/>
  <c r="Q22" i="8"/>
  <c r="O14" i="8"/>
  <c r="O32" i="8"/>
  <c r="O22" i="8"/>
  <c r="N14" i="8"/>
  <c r="N32" i="8" s="1"/>
  <c r="M14" i="8"/>
  <c r="M32" i="8" s="1"/>
  <c r="M22" i="8"/>
  <c r="L14" i="8"/>
  <c r="L32" i="8"/>
  <c r="K14" i="8"/>
  <c r="K32" i="8"/>
  <c r="K22" i="8"/>
  <c r="J14" i="8"/>
  <c r="J32" i="8"/>
  <c r="I14" i="8"/>
  <c r="I22" i="8"/>
  <c r="I32" i="8" s="1"/>
  <c r="H14" i="8"/>
  <c r="H32" i="8"/>
  <c r="G14" i="8"/>
  <c r="G22" i="8"/>
  <c r="G32" i="8"/>
  <c r="F14" i="8"/>
  <c r="F32" i="8"/>
  <c r="E14" i="8"/>
  <c r="E32" i="8" s="1"/>
  <c r="E22" i="8"/>
  <c r="D14" i="8"/>
  <c r="D32" i="8"/>
  <c r="C14" i="8"/>
  <c r="C32" i="8" s="1"/>
  <c r="C22" i="8"/>
  <c r="B14" i="8"/>
  <c r="B32" i="8" s="1"/>
  <c r="X31" i="8"/>
  <c r="X30" i="8"/>
  <c r="V30" i="8"/>
  <c r="X29" i="8"/>
  <c r="V29" i="8"/>
  <c r="X28" i="8"/>
  <c r="V26" i="8"/>
  <c r="X25" i="8"/>
  <c r="V24" i="8"/>
  <c r="X23" i="8"/>
  <c r="V23" i="8"/>
  <c r="X22" i="8"/>
  <c r="X21" i="8"/>
  <c r="X20" i="8"/>
  <c r="X17" i="8"/>
  <c r="V17" i="8"/>
  <c r="X16" i="8"/>
  <c r="V15" i="8"/>
  <c r="X13" i="8"/>
  <c r="V13" i="8"/>
  <c r="X12" i="8"/>
  <c r="X9" i="8"/>
  <c r="V9" i="8"/>
  <c r="V8" i="8"/>
  <c r="X7" i="8"/>
  <c r="V7" i="8"/>
  <c r="X6" i="8"/>
  <c r="V6" i="8"/>
  <c r="X5" i="8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V10" i="8"/>
  <c r="X8" i="8" l="1"/>
  <c r="V5" i="8"/>
  <c r="W14" i="8"/>
  <c r="X14" i="8" s="1"/>
  <c r="W32" i="8" l="1"/>
  <c r="X32" i="8" s="1"/>
</calcChain>
</file>

<file path=xl/sharedStrings.xml><?xml version="1.0" encoding="utf-8"?>
<sst xmlns="http://schemas.openxmlformats.org/spreadsheetml/2006/main" count="564" uniqueCount="360">
  <si>
    <t>Lump Sum</t>
  </si>
  <si>
    <t>% Increase</t>
  </si>
  <si>
    <t>No of Employees</t>
  </si>
  <si>
    <t>Present Salary</t>
  </si>
  <si>
    <t>Present Totals</t>
  </si>
  <si>
    <t>Proposed Totals</t>
  </si>
  <si>
    <t>Grade</t>
  </si>
  <si>
    <t>Total Paybill</t>
  </si>
  <si>
    <t>Average</t>
  </si>
  <si>
    <t>Smith</t>
  </si>
  <si>
    <t>Jones</t>
  </si>
  <si>
    <t>psector</t>
  </si>
  <si>
    <t>area name</t>
  </si>
  <si>
    <t>unemp</t>
  </si>
  <si>
    <t>yunemp</t>
  </si>
  <si>
    <t>owners</t>
  </si>
  <si>
    <t>council</t>
  </si>
  <si>
    <t>owncar</t>
  </si>
  <si>
    <t>own2car</t>
  </si>
  <si>
    <t>1parent</t>
  </si>
  <si>
    <t>educdegr</t>
  </si>
  <si>
    <t>travpub</t>
  </si>
  <si>
    <t>travcar</t>
  </si>
  <si>
    <t>G1  1</t>
  </si>
  <si>
    <t>Central</t>
  </si>
  <si>
    <t>G1  2</t>
  </si>
  <si>
    <t>G1  4</t>
  </si>
  <si>
    <t>G1  5</t>
  </si>
  <si>
    <t>G2  3</t>
  </si>
  <si>
    <t>East End</t>
  </si>
  <si>
    <t>G2  4</t>
  </si>
  <si>
    <t>G2  6</t>
  </si>
  <si>
    <t>G2  7</t>
  </si>
  <si>
    <t>G2  8</t>
  </si>
  <si>
    <t>G3  6</t>
  </si>
  <si>
    <t>Up Town</t>
  </si>
  <si>
    <t>G3  7</t>
  </si>
  <si>
    <t>G3  8</t>
  </si>
  <si>
    <t>G4  9</t>
  </si>
  <si>
    <t>North east</t>
  </si>
  <si>
    <t>G4  0</t>
  </si>
  <si>
    <t>G5  8</t>
  </si>
  <si>
    <t>North west</t>
  </si>
  <si>
    <t>G5  9</t>
  </si>
  <si>
    <t>G5  0</t>
  </si>
  <si>
    <t>G11 5</t>
  </si>
  <si>
    <t>WestEnd</t>
  </si>
  <si>
    <t>G11 6</t>
  </si>
  <si>
    <t>G11 7</t>
  </si>
  <si>
    <t>G12 8</t>
  </si>
  <si>
    <t>West Central</t>
  </si>
  <si>
    <t>G12 9</t>
  </si>
  <si>
    <t>G12 0</t>
  </si>
  <si>
    <t>G13 1</t>
  </si>
  <si>
    <t>Riverside North</t>
  </si>
  <si>
    <t>G13 2</t>
  </si>
  <si>
    <t>G13 3</t>
  </si>
  <si>
    <t>G13 4 (PT)</t>
  </si>
  <si>
    <t>G14 9</t>
  </si>
  <si>
    <t>Riverside West</t>
  </si>
  <si>
    <t>G14 0</t>
  </si>
  <si>
    <t>G15 6</t>
  </si>
  <si>
    <t>Riverside East</t>
  </si>
  <si>
    <t>G15 7</t>
  </si>
  <si>
    <t>G15 8 (PT)</t>
  </si>
  <si>
    <t>G20 6</t>
  </si>
  <si>
    <t xml:space="preserve">South </t>
  </si>
  <si>
    <t>G20 7</t>
  </si>
  <si>
    <t>G20 8</t>
  </si>
  <si>
    <t>G20 9</t>
  </si>
  <si>
    <t>G20 0</t>
  </si>
  <si>
    <t>G21 1 (PT)</t>
  </si>
  <si>
    <t>South East</t>
  </si>
  <si>
    <t>G21 2</t>
  </si>
  <si>
    <t>G21 3</t>
  </si>
  <si>
    <t>G21 4</t>
  </si>
  <si>
    <t>G22 5</t>
  </si>
  <si>
    <t>Inner South</t>
  </si>
  <si>
    <t>G22 6</t>
  </si>
  <si>
    <t>G22 7</t>
  </si>
  <si>
    <t>G23 5 (PT)</t>
  </si>
  <si>
    <t>Inner west</t>
  </si>
  <si>
    <t>G31 1</t>
  </si>
  <si>
    <t>South Limits</t>
  </si>
  <si>
    <t>G31 2</t>
  </si>
  <si>
    <t>G31 3</t>
  </si>
  <si>
    <t>G31 4</t>
  </si>
  <si>
    <t>G31 5</t>
  </si>
  <si>
    <t>G32 6</t>
  </si>
  <si>
    <t>South End</t>
  </si>
  <si>
    <t>G32 7</t>
  </si>
  <si>
    <t>G32 8</t>
  </si>
  <si>
    <t>G32 9</t>
  </si>
  <si>
    <t>G32 0</t>
  </si>
  <si>
    <t>G33 1</t>
  </si>
  <si>
    <t>Parkside</t>
  </si>
  <si>
    <t>G33 2</t>
  </si>
  <si>
    <t>G33 3</t>
  </si>
  <si>
    <t>G33 4</t>
  </si>
  <si>
    <t>G33 5</t>
  </si>
  <si>
    <t>G33 6 (PT)</t>
  </si>
  <si>
    <t>G34 9</t>
  </si>
  <si>
    <t>New Town</t>
  </si>
  <si>
    <t>G34 0</t>
  </si>
  <si>
    <t>G40 1</t>
  </si>
  <si>
    <t>Overbye</t>
  </si>
  <si>
    <t>G40 2</t>
  </si>
  <si>
    <t>G40 3</t>
  </si>
  <si>
    <t>G40 4</t>
  </si>
  <si>
    <t>G41 1</t>
  </si>
  <si>
    <t>Riverbank</t>
  </si>
  <si>
    <t>G41 2</t>
  </si>
  <si>
    <t>G41 3</t>
  </si>
  <si>
    <t>G41 4</t>
  </si>
  <si>
    <t>G41 5</t>
  </si>
  <si>
    <t>G42 7</t>
  </si>
  <si>
    <t>Bankside</t>
  </si>
  <si>
    <t>G42 8</t>
  </si>
  <si>
    <t>G42 9</t>
  </si>
  <si>
    <t>G42 0</t>
  </si>
  <si>
    <t>G43 1</t>
  </si>
  <si>
    <t>South Bankside</t>
  </si>
  <si>
    <t>G43 2</t>
  </si>
  <si>
    <t>G44 3 (PT)</t>
  </si>
  <si>
    <t>Old Place</t>
  </si>
  <si>
    <t>G44 4</t>
  </si>
  <si>
    <t>G44 5</t>
  </si>
  <si>
    <t>G45 9</t>
  </si>
  <si>
    <t>Mount Bank</t>
  </si>
  <si>
    <t>G45 0</t>
  </si>
  <si>
    <t>G46 7 (PT)</t>
  </si>
  <si>
    <t>Park Zone</t>
  </si>
  <si>
    <t>G46 8 (PT)</t>
  </si>
  <si>
    <t>G51 1</t>
  </si>
  <si>
    <t>Riverside South</t>
  </si>
  <si>
    <t>G51 2</t>
  </si>
  <si>
    <t>G51 3</t>
  </si>
  <si>
    <t>G51 4</t>
  </si>
  <si>
    <t>G52 1</t>
  </si>
  <si>
    <t>Trade Zone</t>
  </si>
  <si>
    <t>G52 2</t>
  </si>
  <si>
    <t>G52 3 (PT)</t>
  </si>
  <si>
    <t>G52 4 (PT)</t>
  </si>
  <si>
    <t>G53 5</t>
  </si>
  <si>
    <t>Business Park</t>
  </si>
  <si>
    <t>G53 6</t>
  </si>
  <si>
    <t>G53 7 (PT)</t>
  </si>
  <si>
    <t>G61 1 (PT)</t>
  </si>
  <si>
    <t>Nowhere</t>
  </si>
  <si>
    <t>G64 1 (PT)</t>
  </si>
  <si>
    <t>Nehwon</t>
  </si>
  <si>
    <t>G69 6 (PT)</t>
  </si>
  <si>
    <t>Nightside</t>
  </si>
  <si>
    <t>G69 7 (PT)</t>
  </si>
  <si>
    <t>G69 8 (PT)</t>
  </si>
  <si>
    <t>G71 7 (PT)</t>
  </si>
  <si>
    <t>Darkside</t>
  </si>
  <si>
    <t>G72 7</t>
  </si>
  <si>
    <t>Sunnyside</t>
  </si>
  <si>
    <t>G72 8 (PT)</t>
  </si>
  <si>
    <t>G73 1</t>
  </si>
  <si>
    <t>Poolside</t>
  </si>
  <si>
    <t>G73 2</t>
  </si>
  <si>
    <t>G73 3</t>
  </si>
  <si>
    <t>G73 4 (PT)</t>
  </si>
  <si>
    <t>G73 5 (PT)</t>
  </si>
  <si>
    <t>G76 9 (PT)</t>
  </si>
  <si>
    <t>Outer Limit</t>
  </si>
  <si>
    <t>Date</t>
  </si>
  <si>
    <t>Region</t>
  </si>
  <si>
    <t>Employee</t>
  </si>
  <si>
    <t>Item</t>
  </si>
  <si>
    <t>Units</t>
  </si>
  <si>
    <t>Unit Cost</t>
  </si>
  <si>
    <t>Total</t>
  </si>
  <si>
    <t>Newcastle</t>
  </si>
  <si>
    <t>Pencil</t>
  </si>
  <si>
    <t>Aberdeen</t>
  </si>
  <si>
    <t>Campbell</t>
  </si>
  <si>
    <t>Binder</t>
  </si>
  <si>
    <t>Howard</t>
  </si>
  <si>
    <t>Gill</t>
  </si>
  <si>
    <t>Pen</t>
  </si>
  <si>
    <t>Carlisle</t>
  </si>
  <si>
    <t>MacArthur</t>
  </si>
  <si>
    <t>Andrews</t>
  </si>
  <si>
    <t>Thompson</t>
  </si>
  <si>
    <t>Morgan</t>
  </si>
  <si>
    <t>Parent</t>
  </si>
  <si>
    <t>Desk</t>
  </si>
  <si>
    <t>Pen Set</t>
  </si>
  <si>
    <t>Precipitation inches</t>
  </si>
  <si>
    <t>Hrs of sunshine</t>
  </si>
  <si>
    <t>Max Temp Degrees C</t>
  </si>
  <si>
    <t>Min Temp Degrees 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</si>
  <si>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</si>
  <si>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</si>
  <si>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</si>
  <si>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</si>
  <si>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</si>
  <si>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</si>
  <si>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</si>
  <si>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</si>
  <si>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</si>
  <si>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</si>
  <si>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</si>
  <si>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</si>
  <si>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Maximum</t>
  </si>
  <si>
    <t>Minimum</t>
  </si>
  <si>
    <t>Mode</t>
  </si>
  <si>
    <t>Median</t>
  </si>
  <si>
    <t>Males</t>
  </si>
  <si>
    <t>Females</t>
  </si>
  <si>
    <t>Year</t>
  </si>
  <si>
    <t>At</t>
  </si>
  <si>
    <t>At age</t>
  </si>
  <si>
    <t>birth</t>
  </si>
  <si>
    <t>Male</t>
  </si>
  <si>
    <t>Female</t>
  </si>
  <si>
    <t>Growth Yield - weight and packets sold</t>
  </si>
  <si>
    <t>Tonnes</t>
  </si>
  <si>
    <t>Numbers</t>
  </si>
  <si>
    <t xml:space="preserve">Payments </t>
  </si>
  <si>
    <t>First Name</t>
  </si>
  <si>
    <t>Last Name</t>
  </si>
  <si>
    <t>pay per hour</t>
  </si>
  <si>
    <t>hours</t>
  </si>
  <si>
    <t>normal  pay</t>
  </si>
  <si>
    <t>overtime rate</t>
  </si>
  <si>
    <t>overtime hours</t>
  </si>
  <si>
    <t>overtime pay</t>
  </si>
  <si>
    <t>total hours</t>
  </si>
  <si>
    <t>total pay</t>
  </si>
  <si>
    <t>Archie</t>
  </si>
  <si>
    <t>McGunk</t>
  </si>
  <si>
    <t>Denzil</t>
  </si>
  <si>
    <t>Ragout</t>
  </si>
  <si>
    <t>Elaine</t>
  </si>
  <si>
    <t>Crispp</t>
  </si>
  <si>
    <t>Eliza</t>
  </si>
  <si>
    <t>Tardis</t>
  </si>
  <si>
    <t>Harold</t>
  </si>
  <si>
    <t>Aardvark</t>
  </si>
  <si>
    <t>Hugo</t>
  </si>
  <si>
    <t>Jingle-Smythe</t>
  </si>
  <si>
    <t>Jean-Claude</t>
  </si>
  <si>
    <t>Potpourri</t>
  </si>
  <si>
    <t>Marion</t>
  </si>
  <si>
    <t>Grimwaide</t>
  </si>
  <si>
    <t>Samantha</t>
  </si>
  <si>
    <t>Humble</t>
  </si>
  <si>
    <t>Thomasina</t>
  </si>
  <si>
    <t>Notme</t>
  </si>
  <si>
    <t>Table 1: Household estimates for Scotland by local authority area, June 1991-2005</t>
  </si>
  <si>
    <t>Council</t>
  </si>
  <si>
    <t>Change 2004-2005</t>
  </si>
  <si>
    <t>Change 2001-2005</t>
  </si>
  <si>
    <t>Number</t>
  </si>
  <si>
    <t>%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</si>
  <si>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</si>
  <si>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</si>
  <si>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</si>
  <si>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</si>
  <si>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</si>
  <si>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</si>
  <si>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</si>
  <si>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</si>
  <si>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</si>
  <si>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Kilbride</t>
  </si>
  <si>
    <t>East Lothian</t>
  </si>
  <si>
    <t>East Renfrewshire</t>
  </si>
  <si>
    <t>Edinburgh, City of</t>
  </si>
  <si>
    <t>Eilean Siar</t>
  </si>
  <si>
    <t>Falkirk</t>
  </si>
  <si>
    <t>Fife</t>
  </si>
  <si>
    <t>Glasgow City</t>
  </si>
  <si>
    <t>Hebrides</t>
  </si>
  <si>
    <t>Highland</t>
  </si>
  <si>
    <t>Inverclyde</t>
  </si>
  <si>
    <t>Midlothian</t>
  </si>
  <si>
    <t>Moray</t>
  </si>
  <si>
    <t>North Ayrshire</t>
  </si>
  <si>
    <t>North Lanarkshire</t>
  </si>
  <si>
    <t>Orkney Isles</t>
  </si>
  <si>
    <t>Perth &amp; Kinross</t>
  </si>
  <si>
    <t>Renfrewshire</t>
  </si>
  <si>
    <t>Stirlingshire</t>
  </si>
  <si>
    <t>Scottish Borders</t>
  </si>
  <si>
    <t>Shetland</t>
  </si>
  <si>
    <t>South Ayrshire</t>
  </si>
  <si>
    <t>South Lanarkshire</t>
  </si>
  <si>
    <t>Stirling</t>
  </si>
  <si>
    <t>West Dunbartonshire</t>
  </si>
  <si>
    <t>West Lothian</t>
  </si>
  <si>
    <t>Scotland</t>
  </si>
  <si>
    <t>Table 1</t>
  </si>
  <si>
    <t>AGE</t>
  </si>
  <si>
    <t>heart disease deaths</t>
  </si>
  <si>
    <t>population</t>
  </si>
  <si>
    <t>deaths/ 100,000</t>
  </si>
  <si>
    <t>weight</t>
  </si>
  <si>
    <t>weighted rate</t>
  </si>
  <si>
    <t>0-9</t>
  </si>
  <si>
    <t xml:space="preserve"> 10-19</t>
  </si>
  <si>
    <t>20-24</t>
  </si>
  <si>
    <t>25-34</t>
  </si>
  <si>
    <t>35-44</t>
  </si>
  <si>
    <t>45-54</t>
  </si>
  <si>
    <t>55-64</t>
  </si>
  <si>
    <t>65-74</t>
  </si>
  <si>
    <t>75-84</t>
  </si>
  <si>
    <t>85+</t>
  </si>
  <si>
    <t>Totals</t>
  </si>
  <si>
    <t>Table 2</t>
  </si>
  <si>
    <t>Patient name</t>
  </si>
  <si>
    <t>Sex</t>
  </si>
  <si>
    <t>Date of birth</t>
  </si>
  <si>
    <t>A1c</t>
  </si>
  <si>
    <t>Date of last A1c</t>
  </si>
  <si>
    <t>Date of last DFE</t>
  </si>
  <si>
    <t>Systolic BP</t>
  </si>
  <si>
    <t>Adams, Jane</t>
  </si>
  <si>
    <t>F</t>
  </si>
  <si>
    <t>Baker, John</t>
  </si>
  <si>
    <t>M</t>
  </si>
  <si>
    <t>Brown, Jane</t>
  </si>
  <si>
    <t>Carter, John</t>
  </si>
  <si>
    <t>Doe, Jane</t>
  </si>
  <si>
    <t>Douglas, John</t>
  </si>
  <si>
    <t>Jones, Jane</t>
  </si>
  <si>
    <t>Lane, John</t>
  </si>
  <si>
    <t>Smith, Jane</t>
  </si>
  <si>
    <t>White, John</t>
  </si>
  <si>
    <t>Payment Terms</t>
  </si>
  <si>
    <t>Interest Rate</t>
  </si>
  <si>
    <t xml:space="preserve">Number of  Months </t>
  </si>
  <si>
    <t>Loan Ammount</t>
  </si>
  <si>
    <t xml:space="preserve"> Salary Percent Increase plus bonus </t>
  </si>
  <si>
    <t>Project Schedule</t>
  </si>
  <si>
    <t>Week Begining</t>
  </si>
  <si>
    <t>Task</t>
  </si>
  <si>
    <t>Start date</t>
  </si>
  <si>
    <t>Weeks</t>
  </si>
  <si>
    <t>Planning</t>
  </si>
  <si>
    <t>Develop Business Concept</t>
  </si>
  <si>
    <t>Develop Specifications</t>
  </si>
  <si>
    <t>Development</t>
  </si>
  <si>
    <t xml:space="preserve">Testing </t>
  </si>
  <si>
    <t>Training</t>
  </si>
  <si>
    <t>Implementation</t>
  </si>
  <si>
    <t>Area</t>
  </si>
  <si>
    <t>Jan</t>
  </si>
  <si>
    <t>Feb</t>
  </si>
  <si>
    <t>Mar</t>
  </si>
  <si>
    <t>Apr</t>
  </si>
  <si>
    <t>Jun</t>
  </si>
  <si>
    <t xml:space="preserve">North </t>
  </si>
  <si>
    <t>South</t>
  </si>
  <si>
    <t xml:space="preserve">East </t>
  </si>
  <si>
    <t>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</si>
</sst>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70" formatCode="_(&quot;$&quot;* #,##0.00_);_(&quot;$&quot;* \(#,##0.00\);_(&quot;$&quot;* &quot;-&quot;??_);_(@_)"/>
    <numFmt numFmtId="172" formatCode="d\-mmm\-yy"/>
    <numFmt numFmtId="173" formatCode="_-&quot;£&quot;* #,##0.0_-;\-&quot;£&quot;* #,##0.0_-;_-&quot;£&quot;* &quot;-&quot;_-;_-@_-"/>
    <numFmt numFmtId="174" formatCode="0.0"/>
    <numFmt numFmtId="175" formatCode="0.0%"/>
    <numFmt numFmtId="176" formatCode="#,##0.000"/>
    <numFmt numFmtId="177" formatCode="mm/dd/yy"/>
    <numFmt numFmtId="178" formatCode="0.000"/>
    <numFmt numFmtId="183" formatCode="_-[$£-809]* #,##0.00_-;\-[$£-809]* #,##0.00_-;_-[$£-809]* &quot;-&quot;??_-;_-@_-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theme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9" fillId="0" borderId="0"/>
    <xf numFmtId="0" fontId="4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7" fillId="0" borderId="0"/>
  </cellStyleXfs>
  <cellXfs count="134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 wrapText="1"/>
    </xf>
    <xf numFmtId="44" fontId="0" fillId="0" borderId="0" xfId="0" applyNumberFormat="1"/>
    <xf numFmtId="9" fontId="0" fillId="0" borderId="0" xfId="7" applyNumberFormat="1" applyFont="1"/>
    <xf numFmtId="0" fontId="2" fillId="0" borderId="0" xfId="0" applyFont="1"/>
    <xf numFmtId="0" fontId="3" fillId="0" borderId="0" xfId="0" applyNumberFormat="1" applyFont="1" applyFill="1" applyAlignment="1" applyProtection="1">
      <alignment horizontal="right"/>
    </xf>
    <xf numFmtId="2" fontId="0" fillId="0" borderId="0" xfId="0" applyNumberFormat="1"/>
    <xf numFmtId="0" fontId="2" fillId="0" borderId="0" xfId="4" applyFont="1" applyBorder="1" applyAlignment="1" applyProtection="1">
      <alignment horizontal="center"/>
    </xf>
    <xf numFmtId="1" fontId="2" fillId="0" borderId="0" xfId="4" applyNumberFormat="1" applyFont="1" applyBorder="1" applyAlignment="1" applyProtection="1">
      <alignment horizontal="left"/>
    </xf>
    <xf numFmtId="0" fontId="2" fillId="0" borderId="0" xfId="6" applyFont="1" applyBorder="1" applyAlignment="1" applyProtection="1">
      <alignment horizontal="left"/>
    </xf>
    <xf numFmtId="170" fontId="2" fillId="0" borderId="0" xfId="2" applyFont="1" applyFill="1" applyBorder="1" applyAlignment="1" applyProtection="1">
      <alignment horizontal="left"/>
      <protection locked="0"/>
    </xf>
    <xf numFmtId="170" fontId="2" fillId="0" borderId="0" xfId="2" applyFont="1" applyFill="1" applyBorder="1" applyAlignment="1" applyProtection="1">
      <alignment horizontal="left"/>
    </xf>
    <xf numFmtId="170" fontId="2" fillId="0" borderId="0" xfId="2" applyFont="1" applyBorder="1" applyAlignment="1" applyProtection="1">
      <alignment horizontal="left"/>
    </xf>
    <xf numFmtId="172" fontId="3" fillId="0" borderId="0" xfId="4" applyNumberFormat="1" applyFont="1" applyBorder="1" applyProtection="1"/>
    <xf numFmtId="0" fontId="3" fillId="0" borderId="0" xfId="5" applyFont="1" applyBorder="1" applyAlignment="1" applyProtection="1"/>
    <xf numFmtId="0" fontId="3" fillId="0" borderId="0" xfId="4" applyFont="1" applyBorder="1" applyAlignment="1" applyProtection="1"/>
    <xf numFmtId="0" fontId="3" fillId="0" borderId="0" xfId="6" applyFont="1" applyBorder="1" applyAlignment="1" applyProtection="1">
      <alignment horizontal="left" vertical="top"/>
    </xf>
    <xf numFmtId="0" fontId="3" fillId="0" borderId="0" xfId="4" applyFont="1" applyFill="1" applyBorder="1" applyProtection="1">
      <protection locked="0"/>
    </xf>
    <xf numFmtId="44" fontId="3" fillId="0" borderId="0" xfId="1" applyFont="1" applyFill="1" applyBorder="1" applyAlignment="1" applyProtection="1">
      <alignment horizontal="left" vertical="top"/>
    </xf>
    <xf numFmtId="42" fontId="3" fillId="0" borderId="0" xfId="4" applyNumberFormat="1" applyFont="1" applyBorder="1" applyProtection="1"/>
    <xf numFmtId="173" fontId="3" fillId="0" borderId="0" xfId="4" applyNumberFormat="1" applyFont="1" applyBorder="1" applyProtection="1"/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0" fontId="6" fillId="0" borderId="0" xfId="0" applyFont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2" xfId="0" applyBorder="1" applyAlignment="1"/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7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74" fontId="0" fillId="0" borderId="0" xfId="0" applyNumberFormat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9" fillId="0" borderId="0" xfId="3" applyAlignment="1">
      <alignment horizontal="left" vertical="center" wrapText="1"/>
    </xf>
    <xf numFmtId="0" fontId="17" fillId="0" borderId="0" xfId="8" applyAlignment="1">
      <alignment horizontal="left" vertical="center"/>
    </xf>
    <xf numFmtId="1" fontId="8" fillId="0" borderId="0" xfId="0" applyNumberFormat="1" applyFont="1" applyAlignment="1">
      <alignment horizontal="right" vertical="top" wrapText="1"/>
    </xf>
    <xf numFmtId="49" fontId="0" fillId="0" borderId="0" xfId="0" applyNumberFormat="1"/>
    <xf numFmtId="0" fontId="0" fillId="0" borderId="0" xfId="1" applyNumberFormat="1" applyFont="1"/>
    <xf numFmtId="0" fontId="3" fillId="0" borderId="0" xfId="0" applyFont="1"/>
    <xf numFmtId="0" fontId="3" fillId="0" borderId="0" xfId="1" applyNumberFormat="1" applyFont="1"/>
    <xf numFmtId="0" fontId="12" fillId="0" borderId="8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4" fillId="0" borderId="2" xfId="0" applyFont="1" applyBorder="1"/>
    <xf numFmtId="3" fontId="14" fillId="0" borderId="0" xfId="0" applyNumberFormat="1" applyFont="1" applyBorder="1"/>
    <xf numFmtId="3" fontId="14" fillId="0" borderId="5" xfId="0" applyNumberFormat="1" applyFont="1" applyBorder="1"/>
    <xf numFmtId="175" fontId="15" fillId="0" borderId="0" xfId="7" applyNumberFormat="1" applyFont="1" applyBorder="1"/>
    <xf numFmtId="175" fontId="15" fillId="0" borderId="11" xfId="7" applyNumberFormat="1" applyFont="1" applyBorder="1"/>
    <xf numFmtId="0" fontId="11" fillId="0" borderId="12" xfId="0" applyFont="1" applyBorder="1"/>
    <xf numFmtId="0" fontId="11" fillId="0" borderId="9" xfId="0" applyFont="1" applyBorder="1"/>
    <xf numFmtId="3" fontId="11" fillId="0" borderId="9" xfId="0" applyNumberFormat="1" applyFont="1" applyBorder="1"/>
    <xf numFmtId="3" fontId="11" fillId="0" borderId="8" xfId="0" applyNumberFormat="1" applyFont="1" applyBorder="1"/>
    <xf numFmtId="175" fontId="16" fillId="0" borderId="9" xfId="7" applyNumberFormat="1" applyFont="1" applyBorder="1"/>
    <xf numFmtId="175" fontId="16" fillId="0" borderId="10" xfId="7" applyNumberFormat="1" applyFont="1" applyBorder="1"/>
    <xf numFmtId="3" fontId="0" fillId="0" borderId="0" xfId="0" applyNumberFormat="1"/>
    <xf numFmtId="0" fontId="14" fillId="0" borderId="0" xfId="0" applyFont="1"/>
    <xf numFmtId="3" fontId="11" fillId="0" borderId="0" xfId="0" applyNumberFormat="1" applyFont="1"/>
    <xf numFmtId="175" fontId="14" fillId="0" borderId="0" xfId="7" applyNumberFormat="1" applyFont="1"/>
    <xf numFmtId="3" fontId="14" fillId="0" borderId="0" xfId="0" applyNumberFormat="1" applyFont="1"/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right" wrapText="1"/>
    </xf>
    <xf numFmtId="0" fontId="3" fillId="0" borderId="12" xfId="0" applyFont="1" applyFill="1" applyBorder="1" applyAlignment="1">
      <alignment horizontal="center" wrapText="1"/>
    </xf>
    <xf numFmtId="3" fontId="3" fillId="0" borderId="12" xfId="0" applyNumberFormat="1" applyFont="1" applyFill="1" applyBorder="1" applyProtection="1">
      <protection locked="0"/>
    </xf>
    <xf numFmtId="4" fontId="3" fillId="0" borderId="12" xfId="0" applyNumberFormat="1" applyFont="1" applyFill="1" applyBorder="1"/>
    <xf numFmtId="176" fontId="3" fillId="0" borderId="12" xfId="0" applyNumberFormat="1" applyFont="1" applyFill="1" applyBorder="1" applyAlignment="1">
      <alignment horizontal="right"/>
    </xf>
    <xf numFmtId="176" fontId="3" fillId="0" borderId="12" xfId="0" applyNumberFormat="1" applyFont="1" applyFill="1" applyBorder="1"/>
    <xf numFmtId="3" fontId="3" fillId="0" borderId="12" xfId="0" applyNumberFormat="1" applyFont="1" applyFill="1" applyBorder="1"/>
    <xf numFmtId="2" fontId="3" fillId="0" borderId="12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177" fontId="3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177" fontId="3" fillId="0" borderId="0" xfId="0" applyNumberFormat="1" applyFont="1" applyFill="1" applyBorder="1" applyAlignment="1">
      <alignment horizontal="left"/>
    </xf>
    <xf numFmtId="178" fontId="0" fillId="0" borderId="0" xfId="0" applyNumberFormat="1"/>
    <xf numFmtId="0" fontId="0" fillId="2" borderId="0" xfId="0" applyFill="1"/>
    <xf numFmtId="0" fontId="2" fillId="2" borderId="0" xfId="0" applyFont="1" applyFill="1"/>
    <xf numFmtId="0" fontId="0" fillId="0" borderId="0" xfId="0" applyFill="1"/>
    <xf numFmtId="0" fontId="3" fillId="3" borderId="0" xfId="0" applyFont="1" applyFill="1"/>
    <xf numFmtId="9" fontId="0" fillId="0" borderId="0" xfId="0" applyNumberFormat="1"/>
    <xf numFmtId="8" fontId="2" fillId="0" borderId="0" xfId="0" applyNumberFormat="1" applyFont="1" applyAlignment="1">
      <alignment horizontal="center"/>
    </xf>
    <xf numFmtId="183" fontId="0" fillId="0" borderId="0" xfId="0" applyNumberFormat="1"/>
    <xf numFmtId="0" fontId="12" fillId="0" borderId="0" xfId="0" applyFont="1"/>
    <xf numFmtId="0" fontId="3" fillId="0" borderId="0" xfId="5" applyFont="1"/>
    <xf numFmtId="14" fontId="3" fillId="0" borderId="0" xfId="5" applyNumberFormat="1" applyFont="1"/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3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right"/>
    </xf>
    <xf numFmtId="0" fontId="11" fillId="0" borderId="14" xfId="0" applyNumberFormat="1" applyFont="1" applyBorder="1" applyAlignment="1">
      <alignment horizontal="right"/>
    </xf>
    <xf numFmtId="0" fontId="11" fillId="0" borderId="15" xfId="0" applyNumberFormat="1" applyFont="1" applyBorder="1" applyAlignment="1">
      <alignment horizontal="right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13" xfId="0" applyNumberFormat="1" applyFont="1" applyBorder="1" applyAlignment="1">
      <alignment horizontal="right"/>
    </xf>
    <xf numFmtId="0" fontId="11" fillId="0" borderId="4" xfId="0" applyNumberFormat="1" applyFont="1" applyBorder="1" applyAlignment="1">
      <alignment horizontal="right"/>
    </xf>
    <xf numFmtId="0" fontId="18" fillId="4" borderId="16" xfId="0" applyFont="1" applyFill="1" applyBorder="1"/>
    <xf numFmtId="0" fontId="18" fillId="4" borderId="17" xfId="0" applyFont="1" applyFill="1" applyBorder="1"/>
    <xf numFmtId="0" fontId="18" fillId="4" borderId="18" xfId="0" applyFont="1" applyFill="1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0" fillId="0" borderId="20" xfId="0" applyFont="1" applyBorder="1"/>
    <xf numFmtId="0" fontId="0" fillId="0" borderId="21" xfId="0" applyFont="1" applyBorder="1"/>
  </cellXfs>
  <cellStyles count="9">
    <cellStyle name="Currency" xfId="1" builtinId="4"/>
    <cellStyle name="Currency_TapePivot" xfId="2"/>
    <cellStyle name="Headings" xfId="3"/>
    <cellStyle name="Normal" xfId="0" builtinId="0"/>
    <cellStyle name="Normal_PivotSizeTest" xfId="4"/>
    <cellStyle name="Normal_Sheet1" xfId="5"/>
    <cellStyle name="Normal_TapePivot" xfId="6"/>
    <cellStyle name="Percent" xfId="7" builtinId="5"/>
    <cellStyle name="Source" xfId="8"/>
  </cellStyles>
  <dxfs count="9"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K29" sqref="K29"/>
    </sheetView>
  </sheetViews>
  <sheetFormatPr defaultRowHeight="12.75" x14ac:dyDescent="0.2"/>
  <cols>
    <col min="3" max="3" width="10.140625" bestFit="1" customWidth="1"/>
  </cols>
  <sheetData>
    <row r="1" spans="1:8" x14ac:dyDescent="0.2">
      <c r="A1" s="7" t="s">
        <v>295</v>
      </c>
      <c r="B1" s="7"/>
      <c r="C1" s="7"/>
      <c r="D1" s="7"/>
      <c r="E1" s="7"/>
      <c r="F1" s="7"/>
      <c r="G1" s="7"/>
      <c r="H1" s="7"/>
    </row>
    <row r="2" spans="1:8" ht="38.25" x14ac:dyDescent="0.2">
      <c r="A2" s="82" t="s">
        <v>296</v>
      </c>
      <c r="B2" s="83" t="s">
        <v>297</v>
      </c>
      <c r="C2" s="83" t="s">
        <v>298</v>
      </c>
      <c r="D2" s="84" t="s">
        <v>299</v>
      </c>
      <c r="E2" s="85" t="s">
        <v>300</v>
      </c>
      <c r="F2" s="83" t="s">
        <v>301</v>
      </c>
      <c r="G2" s="61"/>
      <c r="H2" s="61"/>
    </row>
    <row r="3" spans="1:8" x14ac:dyDescent="0.2">
      <c r="A3" s="82" t="s">
        <v>302</v>
      </c>
      <c r="B3" s="86">
        <v>36</v>
      </c>
      <c r="C3" s="86">
        <v>1564665</v>
      </c>
      <c r="D3" s="87">
        <f t="shared" ref="D3:D12" si="0">(B3/C3)*100000</f>
        <v>2.3008119948998669</v>
      </c>
      <c r="E3" s="88">
        <v>0.13709397720000002</v>
      </c>
      <c r="F3" s="89">
        <f>E3*D3</f>
        <v>0.31542746717028891</v>
      </c>
    </row>
    <row r="4" spans="1:8" x14ac:dyDescent="0.2">
      <c r="A4" s="82" t="s">
        <v>303</v>
      </c>
      <c r="B4" s="86">
        <v>21</v>
      </c>
      <c r="C4" s="86">
        <v>1491841</v>
      </c>
      <c r="D4" s="87">
        <f t="shared" si="0"/>
        <v>1.407656714086823</v>
      </c>
      <c r="E4" s="88">
        <v>0.13228793859999999</v>
      </c>
      <c r="F4" s="89">
        <f t="shared" ref="F4:F12" si="1">E4*D4</f>
        <v>0.1862160049629954</v>
      </c>
    </row>
    <row r="5" spans="1:8" x14ac:dyDescent="0.2">
      <c r="A5" s="82" t="s">
        <v>304</v>
      </c>
      <c r="B5" s="86">
        <v>26</v>
      </c>
      <c r="C5" s="86">
        <v>695873</v>
      </c>
      <c r="D5" s="87">
        <f t="shared" si="0"/>
        <v>3.7363139538392782</v>
      </c>
      <c r="E5" s="88">
        <v>7.9159506399999996E-2</v>
      </c>
      <c r="F5" s="89">
        <f t="shared" si="1"/>
        <v>0.29576476834134963</v>
      </c>
    </row>
    <row r="6" spans="1:8" x14ac:dyDescent="0.2">
      <c r="A6" s="82" t="s">
        <v>305</v>
      </c>
      <c r="B6" s="86">
        <v>122</v>
      </c>
      <c r="C6" s="86">
        <v>1579947</v>
      </c>
      <c r="D6" s="87">
        <f t="shared" si="0"/>
        <v>7.7217780090091637</v>
      </c>
      <c r="E6" s="88">
        <v>0.1747080272</v>
      </c>
      <c r="F6" s="89">
        <f t="shared" si="1"/>
        <v>1.3490566024303348</v>
      </c>
    </row>
    <row r="7" spans="1:8" x14ac:dyDescent="0.2">
      <c r="A7" s="82" t="s">
        <v>306</v>
      </c>
      <c r="B7" s="86">
        <v>296</v>
      </c>
      <c r="C7" s="86">
        <v>1788674</v>
      </c>
      <c r="D7" s="87">
        <f t="shared" si="0"/>
        <v>16.548571735263106</v>
      </c>
      <c r="E7" s="88">
        <v>0.15049167220000001</v>
      </c>
      <c r="F7" s="89">
        <f t="shared" si="1"/>
        <v>2.4904222329614005</v>
      </c>
    </row>
    <row r="8" spans="1:8" x14ac:dyDescent="0.2">
      <c r="A8" s="82" t="s">
        <v>307</v>
      </c>
      <c r="B8" s="86">
        <v>1339</v>
      </c>
      <c r="C8" s="86">
        <v>1428300</v>
      </c>
      <c r="D8" s="87">
        <f t="shared" si="0"/>
        <v>93.747812084296015</v>
      </c>
      <c r="E8" s="88">
        <v>0.105349026</v>
      </c>
      <c r="F8" s="89">
        <f t="shared" si="1"/>
        <v>9.8762406927116153</v>
      </c>
    </row>
    <row r="9" spans="1:8" x14ac:dyDescent="0.2">
      <c r="A9" s="82" t="s">
        <v>308</v>
      </c>
      <c r="B9" s="86">
        <v>2688</v>
      </c>
      <c r="C9" s="86">
        <v>951966</v>
      </c>
      <c r="D9" s="87">
        <f t="shared" si="0"/>
        <v>282.36302557024095</v>
      </c>
      <c r="E9" s="88">
        <v>9.08365322E-2</v>
      </c>
      <c r="F9" s="89">
        <f t="shared" si="1"/>
        <v>25.648878064300614</v>
      </c>
    </row>
    <row r="10" spans="1:8" x14ac:dyDescent="0.2">
      <c r="A10" s="82" t="s">
        <v>309</v>
      </c>
      <c r="B10" s="86">
        <v>6305</v>
      </c>
      <c r="C10" s="86">
        <v>821265</v>
      </c>
      <c r="D10" s="87">
        <f t="shared" si="0"/>
        <v>767.71809342903941</v>
      </c>
      <c r="E10" s="88">
        <v>7.4436585999999999E-2</v>
      </c>
      <c r="F10" s="89">
        <f t="shared" si="1"/>
        <v>57.146313885286723</v>
      </c>
    </row>
    <row r="11" spans="1:8" x14ac:dyDescent="0.2">
      <c r="A11" s="82" t="s">
        <v>310</v>
      </c>
      <c r="B11" s="86">
        <v>10784.9248434238</v>
      </c>
      <c r="C11" s="86">
        <v>508707</v>
      </c>
      <c r="D11" s="87">
        <f t="shared" si="0"/>
        <v>2120.0661369754689</v>
      </c>
      <c r="E11" s="88">
        <v>4.2240248399999999E-2</v>
      </c>
      <c r="F11" s="89">
        <f t="shared" si="1"/>
        <v>89.552120250272225</v>
      </c>
    </row>
    <row r="12" spans="1:8" x14ac:dyDescent="0.2">
      <c r="A12" s="82" t="s">
        <v>311</v>
      </c>
      <c r="B12" s="86">
        <v>12693.075156576198</v>
      </c>
      <c r="C12" s="86">
        <v>165562</v>
      </c>
      <c r="D12" s="87">
        <f t="shared" si="0"/>
        <v>7666.6597145336482</v>
      </c>
      <c r="E12" s="88">
        <v>1.33964858E-2</v>
      </c>
      <c r="F12" s="89">
        <f t="shared" si="1"/>
        <v>102.70629799918207</v>
      </c>
    </row>
    <row r="13" spans="1:8" x14ac:dyDescent="0.2">
      <c r="A13" s="82" t="s">
        <v>312</v>
      </c>
      <c r="B13" s="90">
        <f>SUM(B3:B12)</f>
        <v>34311</v>
      </c>
      <c r="C13" s="90">
        <f>SUM(C3:C12)</f>
        <v>10996800</v>
      </c>
      <c r="D13" s="87">
        <f>(B13/C13)*100000</f>
        <v>312.00894805761675</v>
      </c>
      <c r="E13" s="91">
        <f>SUM(E3:E12)</f>
        <v>1</v>
      </c>
      <c r="F13" s="91">
        <f>SUM(F3:F12)</f>
        <v>289.56673796761964</v>
      </c>
      <c r="G13" s="8"/>
      <c r="H13" s="61"/>
    </row>
    <row r="14" spans="1:8" x14ac:dyDescent="0.2">
      <c r="C14" s="8"/>
      <c r="F14" s="8"/>
    </row>
    <row r="17" spans="1:7" x14ac:dyDescent="0.2">
      <c r="A17" s="7" t="s">
        <v>313</v>
      </c>
    </row>
    <row r="18" spans="1:7" ht="25.5" x14ac:dyDescent="0.2">
      <c r="A18" s="92" t="s">
        <v>314</v>
      </c>
      <c r="B18" s="92" t="s">
        <v>315</v>
      </c>
      <c r="C18" s="93" t="s">
        <v>316</v>
      </c>
      <c r="D18" s="92" t="s">
        <v>317</v>
      </c>
      <c r="E18" s="92" t="s">
        <v>318</v>
      </c>
      <c r="F18" s="92" t="s">
        <v>319</v>
      </c>
      <c r="G18" s="92" t="s">
        <v>320</v>
      </c>
    </row>
    <row r="19" spans="1:7" x14ac:dyDescent="0.2">
      <c r="A19" s="94" t="s">
        <v>321</v>
      </c>
      <c r="B19" s="94" t="s">
        <v>322</v>
      </c>
      <c r="C19" s="95">
        <v>20528</v>
      </c>
      <c r="D19" s="96">
        <v>6.5010000000000003</v>
      </c>
      <c r="E19">
        <v>38777</v>
      </c>
      <c r="F19">
        <v>38443</v>
      </c>
      <c r="G19">
        <v>140</v>
      </c>
    </row>
    <row r="20" spans="1:7" x14ac:dyDescent="0.2">
      <c r="A20" s="94" t="s">
        <v>323</v>
      </c>
      <c r="B20" s="94" t="s">
        <v>324</v>
      </c>
      <c r="C20" s="95">
        <v>25846</v>
      </c>
      <c r="D20" s="96">
        <v>5.734</v>
      </c>
      <c r="E20">
        <v>38772</v>
      </c>
      <c r="F20">
        <v>38698</v>
      </c>
      <c r="G20">
        <v>110</v>
      </c>
    </row>
    <row r="21" spans="1:7" x14ac:dyDescent="0.2">
      <c r="A21" s="94" t="s">
        <v>325</v>
      </c>
      <c r="B21" s="94" t="s">
        <v>322</v>
      </c>
      <c r="C21" s="95">
        <v>23064</v>
      </c>
      <c r="D21" s="96">
        <v>6.3209999999999997</v>
      </c>
      <c r="E21">
        <v>38740</v>
      </c>
      <c r="F21">
        <v>38557</v>
      </c>
      <c r="G21">
        <v>105</v>
      </c>
    </row>
    <row r="22" spans="1:7" x14ac:dyDescent="0.2">
      <c r="A22" s="94" t="s">
        <v>326</v>
      </c>
      <c r="B22" s="94" t="s">
        <v>324</v>
      </c>
      <c r="C22" s="95">
        <v>26850</v>
      </c>
      <c r="D22" s="96">
        <v>7.8040000000000003</v>
      </c>
      <c r="E22">
        <v>38764</v>
      </c>
      <c r="F22">
        <v>38431</v>
      </c>
      <c r="G22">
        <v>131</v>
      </c>
    </row>
    <row r="23" spans="1:7" x14ac:dyDescent="0.2">
      <c r="A23" s="94" t="s">
        <v>327</v>
      </c>
      <c r="B23" s="94" t="s">
        <v>322</v>
      </c>
      <c r="C23" s="95">
        <v>24325</v>
      </c>
      <c r="D23" s="96">
        <v>6.867</v>
      </c>
      <c r="E23">
        <v>38649</v>
      </c>
      <c r="F23">
        <v>38554</v>
      </c>
      <c r="G23">
        <v>120</v>
      </c>
    </row>
    <row r="24" spans="1:7" x14ac:dyDescent="0.2">
      <c r="A24" s="94" t="s">
        <v>328</v>
      </c>
      <c r="B24" s="94" t="s">
        <v>324</v>
      </c>
      <c r="C24" s="95">
        <v>18080</v>
      </c>
      <c r="D24" s="96">
        <v>7.59</v>
      </c>
      <c r="E24">
        <v>38570</v>
      </c>
      <c r="F24">
        <v>38385</v>
      </c>
      <c r="G24">
        <v>130</v>
      </c>
    </row>
    <row r="25" spans="1:7" x14ac:dyDescent="0.2">
      <c r="A25" s="94" t="s">
        <v>329</v>
      </c>
      <c r="B25" s="94" t="s">
        <v>322</v>
      </c>
      <c r="C25" s="95">
        <v>15615</v>
      </c>
      <c r="D25" s="96">
        <v>6.2430000000000003</v>
      </c>
      <c r="E25">
        <v>38705</v>
      </c>
      <c r="F25">
        <v>38488</v>
      </c>
      <c r="G25">
        <v>128</v>
      </c>
    </row>
    <row r="26" spans="1:7" x14ac:dyDescent="0.2">
      <c r="A26" s="94" t="s">
        <v>330</v>
      </c>
      <c r="B26" s="94" t="s">
        <v>324</v>
      </c>
      <c r="C26" s="95">
        <v>23377</v>
      </c>
      <c r="D26" s="96">
        <v>6.4020000000000001</v>
      </c>
      <c r="E26">
        <v>38748</v>
      </c>
      <c r="F26">
        <v>38748</v>
      </c>
      <c r="G26">
        <v>115</v>
      </c>
    </row>
    <row r="27" spans="1:7" x14ac:dyDescent="0.2">
      <c r="A27" s="94" t="s">
        <v>331</v>
      </c>
      <c r="B27" s="94" t="s">
        <v>322</v>
      </c>
      <c r="C27" s="95">
        <v>14092</v>
      </c>
      <c r="D27" s="96">
        <v>6.7750000000000004</v>
      </c>
      <c r="E27">
        <v>38703</v>
      </c>
      <c r="F27">
        <v>38703</v>
      </c>
      <c r="G27">
        <v>130</v>
      </c>
    </row>
    <row r="28" spans="1:7" x14ac:dyDescent="0.2">
      <c r="A28" s="94" t="s">
        <v>332</v>
      </c>
      <c r="B28" s="94" t="s">
        <v>324</v>
      </c>
      <c r="C28" s="95">
        <v>19418</v>
      </c>
      <c r="D28" s="96">
        <v>7.6319999999999997</v>
      </c>
      <c r="E28">
        <v>38715</v>
      </c>
      <c r="F28">
        <v>38490</v>
      </c>
      <c r="G28">
        <v>120</v>
      </c>
    </row>
  </sheetData>
  <phoneticPr fontId="5" type="noConversion"/>
  <conditionalFormatting sqref="G18 D18">
    <cfRule type="cellIs" dxfId="8" priority="1" stopIfTrue="1" operator="equal">
      <formula>0</formula>
    </cfRule>
    <cfRule type="expression" dxfId="7" priority="2" stopIfTrue="1">
      <formula>(TODAY()-D18)&gt;365</formula>
    </cfRule>
    <cfRule type="expression" dxfId="6" priority="3" stopIfTrue="1">
      <formula>(TODAY()-D18)&gt;335</formula>
    </cfRule>
  </conditionalFormatting>
  <conditionalFormatting sqref="E18">
    <cfRule type="cellIs" dxfId="5" priority="4" stopIfTrue="1" operator="equal">
      <formula>0</formula>
    </cfRule>
    <cfRule type="expression" dxfId="4" priority="5" stopIfTrue="1">
      <formula>(TODAY()-E18)&gt;180</formula>
    </cfRule>
    <cfRule type="expression" dxfId="3" priority="6" stopIfTrue="1">
      <formula>(TODAY()-E18)&gt;90</formula>
    </cfRule>
  </conditionalFormatting>
  <conditionalFormatting sqref="F18">
    <cfRule type="cellIs" dxfId="2" priority="7" stopIfTrue="1" operator="equal">
      <formula>0</formula>
    </cfRule>
    <cfRule type="expression" dxfId="1" priority="8" stopIfTrue="1">
      <formula>(TODAY()-F18)&gt;180</formula>
    </cfRule>
    <cfRule type="expression" dxfId="0" priority="9" stopIfTrue="1">
      <formula>(TODAY()-F18)&gt;90</formula>
    </cfRule>
  </conditionalFormatting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workbookViewId="0">
      <selection activeCell="L29" sqref="L29"/>
    </sheetView>
  </sheetViews>
  <sheetFormatPr defaultRowHeight="12.75" x14ac:dyDescent="0.2"/>
  <cols>
    <col min="1" max="1" width="11.42578125" customWidth="1"/>
  </cols>
  <sheetData>
    <row r="1" spans="1:7" x14ac:dyDescent="0.2">
      <c r="A1" s="10" t="s">
        <v>168</v>
      </c>
      <c r="B1" s="11" t="s">
        <v>169</v>
      </c>
      <c r="C1" s="11" t="s">
        <v>170</v>
      </c>
      <c r="D1" s="12" t="s">
        <v>171</v>
      </c>
      <c r="E1" s="13" t="s">
        <v>172</v>
      </c>
      <c r="F1" s="14" t="s">
        <v>173</v>
      </c>
      <c r="G1" s="15" t="s">
        <v>174</v>
      </c>
    </row>
    <row r="2" spans="1:7" x14ac:dyDescent="0.2">
      <c r="A2" s="16">
        <v>38358</v>
      </c>
      <c r="B2" s="17" t="s">
        <v>175</v>
      </c>
      <c r="C2" s="18" t="s">
        <v>10</v>
      </c>
      <c r="D2" s="19" t="s">
        <v>176</v>
      </c>
      <c r="E2" s="20">
        <v>95</v>
      </c>
      <c r="F2" s="21">
        <v>1.99</v>
      </c>
      <c r="G2" s="22">
        <f t="shared" ref="G2:G44" si="0">F2*E2</f>
        <v>189.05</v>
      </c>
    </row>
    <row r="3" spans="1:7" x14ac:dyDescent="0.2">
      <c r="A3" s="16">
        <v>38375</v>
      </c>
      <c r="B3" s="17" t="s">
        <v>177</v>
      </c>
      <c r="C3" s="17" t="s">
        <v>178</v>
      </c>
      <c r="D3" s="19" t="s">
        <v>179</v>
      </c>
      <c r="E3" s="20">
        <v>50</v>
      </c>
      <c r="F3" s="21">
        <v>19.989999999999998</v>
      </c>
      <c r="G3" s="23">
        <f t="shared" si="0"/>
        <v>999.49999999999989</v>
      </c>
    </row>
    <row r="4" spans="1:7" x14ac:dyDescent="0.2">
      <c r="A4" s="16">
        <v>38392</v>
      </c>
      <c r="B4" s="17" t="s">
        <v>177</v>
      </c>
      <c r="C4" s="17" t="s">
        <v>180</v>
      </c>
      <c r="D4" s="19" t="s">
        <v>176</v>
      </c>
      <c r="E4" s="20">
        <v>36</v>
      </c>
      <c r="F4" s="21">
        <v>4.99</v>
      </c>
      <c r="G4" s="22">
        <f t="shared" si="0"/>
        <v>179.64000000000001</v>
      </c>
    </row>
    <row r="5" spans="1:7" x14ac:dyDescent="0.2">
      <c r="A5" s="16">
        <v>38409</v>
      </c>
      <c r="B5" s="18" t="s">
        <v>177</v>
      </c>
      <c r="C5" s="18" t="s">
        <v>181</v>
      </c>
      <c r="D5" s="19" t="s">
        <v>182</v>
      </c>
      <c r="E5" s="20">
        <v>27</v>
      </c>
      <c r="F5" s="21">
        <v>19.989999999999998</v>
      </c>
      <c r="G5" s="22">
        <f t="shared" si="0"/>
        <v>539.7299999999999</v>
      </c>
    </row>
    <row r="6" spans="1:7" x14ac:dyDescent="0.2">
      <c r="A6" s="16">
        <v>38426</v>
      </c>
      <c r="B6" s="17" t="s">
        <v>183</v>
      </c>
      <c r="C6" s="18" t="s">
        <v>184</v>
      </c>
      <c r="D6" s="19" t="s">
        <v>176</v>
      </c>
      <c r="E6" s="20">
        <v>56</v>
      </c>
      <c r="F6" s="21">
        <v>2.99</v>
      </c>
      <c r="G6" s="22">
        <f t="shared" si="0"/>
        <v>167.44</v>
      </c>
    </row>
    <row r="7" spans="1:7" x14ac:dyDescent="0.2">
      <c r="A7" s="16">
        <v>38443</v>
      </c>
      <c r="B7" s="17" t="s">
        <v>175</v>
      </c>
      <c r="C7" s="17" t="s">
        <v>10</v>
      </c>
      <c r="D7" s="19" t="s">
        <v>179</v>
      </c>
      <c r="E7" s="20">
        <v>60</v>
      </c>
      <c r="F7" s="21">
        <v>4.99</v>
      </c>
      <c r="G7" s="22">
        <f t="shared" si="0"/>
        <v>299.40000000000003</v>
      </c>
    </row>
    <row r="8" spans="1:7" x14ac:dyDescent="0.2">
      <c r="A8" s="16">
        <v>38460</v>
      </c>
      <c r="B8" s="18" t="s">
        <v>177</v>
      </c>
      <c r="C8" s="18" t="s">
        <v>185</v>
      </c>
      <c r="D8" s="19" t="s">
        <v>176</v>
      </c>
      <c r="E8" s="20">
        <v>75</v>
      </c>
      <c r="F8" s="21">
        <v>1.99</v>
      </c>
      <c r="G8" s="22">
        <f t="shared" si="0"/>
        <v>149.25</v>
      </c>
    </row>
    <row r="9" spans="1:7" x14ac:dyDescent="0.2">
      <c r="A9" s="16">
        <v>38477</v>
      </c>
      <c r="B9" s="17" t="s">
        <v>177</v>
      </c>
      <c r="C9" s="17" t="s">
        <v>180</v>
      </c>
      <c r="D9" s="19" t="s">
        <v>176</v>
      </c>
      <c r="E9" s="20">
        <v>90</v>
      </c>
      <c r="F9" s="21">
        <v>4.99</v>
      </c>
      <c r="G9" s="22">
        <f t="shared" si="0"/>
        <v>449.1</v>
      </c>
    </row>
    <row r="10" spans="1:7" x14ac:dyDescent="0.2">
      <c r="A10" s="16">
        <v>38494</v>
      </c>
      <c r="B10" s="17" t="s">
        <v>183</v>
      </c>
      <c r="C10" s="17" t="s">
        <v>186</v>
      </c>
      <c r="D10" s="19" t="s">
        <v>176</v>
      </c>
      <c r="E10" s="20">
        <v>32</v>
      </c>
      <c r="F10" s="21">
        <v>1.99</v>
      </c>
      <c r="G10" s="22">
        <f t="shared" si="0"/>
        <v>63.68</v>
      </c>
    </row>
    <row r="11" spans="1:7" x14ac:dyDescent="0.2">
      <c r="A11" s="16">
        <v>38511</v>
      </c>
      <c r="B11" s="17" t="s">
        <v>175</v>
      </c>
      <c r="C11" s="17" t="s">
        <v>10</v>
      </c>
      <c r="D11" s="19" t="s">
        <v>179</v>
      </c>
      <c r="E11" s="20">
        <v>60</v>
      </c>
      <c r="F11" s="21">
        <v>8.99</v>
      </c>
      <c r="G11" s="22">
        <f t="shared" si="0"/>
        <v>539.4</v>
      </c>
    </row>
    <row r="12" spans="1:7" x14ac:dyDescent="0.2">
      <c r="A12" s="16">
        <v>38528</v>
      </c>
      <c r="B12" s="17" t="s">
        <v>177</v>
      </c>
      <c r="C12" s="17" t="s">
        <v>187</v>
      </c>
      <c r="D12" s="19" t="s">
        <v>176</v>
      </c>
      <c r="E12" s="20">
        <v>90</v>
      </c>
      <c r="F12" s="21">
        <v>4.99</v>
      </c>
      <c r="G12" s="22">
        <f t="shared" si="0"/>
        <v>449.1</v>
      </c>
    </row>
    <row r="13" spans="1:7" x14ac:dyDescent="0.2">
      <c r="A13" s="16">
        <v>38545</v>
      </c>
      <c r="B13" s="17" t="s">
        <v>175</v>
      </c>
      <c r="C13" s="17" t="s">
        <v>180</v>
      </c>
      <c r="D13" s="19" t="s">
        <v>179</v>
      </c>
      <c r="E13" s="20">
        <v>29</v>
      </c>
      <c r="F13" s="21">
        <v>1.99</v>
      </c>
      <c r="G13" s="22">
        <f t="shared" si="0"/>
        <v>57.71</v>
      </c>
    </row>
    <row r="14" spans="1:7" x14ac:dyDescent="0.2">
      <c r="A14" s="16">
        <v>38562</v>
      </c>
      <c r="B14" s="18" t="s">
        <v>175</v>
      </c>
      <c r="C14" s="18" t="s">
        <v>188</v>
      </c>
      <c r="D14" s="19" t="s">
        <v>179</v>
      </c>
      <c r="E14" s="20">
        <v>81</v>
      </c>
      <c r="F14" s="21">
        <v>19.989999999999998</v>
      </c>
      <c r="G14" s="22">
        <f t="shared" si="0"/>
        <v>1619.1899999999998</v>
      </c>
    </row>
    <row r="15" spans="1:7" x14ac:dyDescent="0.2">
      <c r="A15" s="16">
        <v>38579</v>
      </c>
      <c r="B15" s="17" t="s">
        <v>175</v>
      </c>
      <c r="C15" s="18" t="s">
        <v>10</v>
      </c>
      <c r="D15" s="19" t="s">
        <v>176</v>
      </c>
      <c r="E15" s="20">
        <v>35</v>
      </c>
      <c r="F15" s="21">
        <v>4.99</v>
      </c>
      <c r="G15" s="22">
        <f t="shared" si="0"/>
        <v>174.65</v>
      </c>
    </row>
    <row r="16" spans="1:7" x14ac:dyDescent="0.2">
      <c r="A16" s="16">
        <v>38596</v>
      </c>
      <c r="B16" s="18" t="s">
        <v>177</v>
      </c>
      <c r="C16" s="18" t="s">
        <v>9</v>
      </c>
      <c r="D16" s="19" t="s">
        <v>189</v>
      </c>
      <c r="E16" s="20">
        <v>2</v>
      </c>
      <c r="F16" s="21">
        <v>125</v>
      </c>
      <c r="G16" s="22">
        <f t="shared" si="0"/>
        <v>250</v>
      </c>
    </row>
    <row r="17" spans="1:7" x14ac:dyDescent="0.2">
      <c r="A17" s="16">
        <v>38613</v>
      </c>
      <c r="B17" s="17" t="s">
        <v>175</v>
      </c>
      <c r="C17" s="17" t="s">
        <v>10</v>
      </c>
      <c r="D17" s="19" t="s">
        <v>190</v>
      </c>
      <c r="E17" s="20">
        <v>16</v>
      </c>
      <c r="F17" s="21">
        <v>15.99</v>
      </c>
      <c r="G17" s="22">
        <f t="shared" si="0"/>
        <v>255.84</v>
      </c>
    </row>
    <row r="18" spans="1:7" x14ac:dyDescent="0.2">
      <c r="A18" s="16">
        <v>38630</v>
      </c>
      <c r="B18" s="17" t="s">
        <v>177</v>
      </c>
      <c r="C18" s="17" t="s">
        <v>187</v>
      </c>
      <c r="D18" s="19" t="s">
        <v>179</v>
      </c>
      <c r="E18" s="20">
        <v>28</v>
      </c>
      <c r="F18" s="21">
        <v>8.99</v>
      </c>
      <c r="G18" s="22">
        <f t="shared" si="0"/>
        <v>251.72</v>
      </c>
    </row>
    <row r="19" spans="1:7" x14ac:dyDescent="0.2">
      <c r="A19" s="16">
        <v>38647</v>
      </c>
      <c r="B19" s="17" t="s">
        <v>175</v>
      </c>
      <c r="C19" s="17" t="s">
        <v>10</v>
      </c>
      <c r="D19" s="19" t="s">
        <v>182</v>
      </c>
      <c r="E19" s="20">
        <v>64</v>
      </c>
      <c r="F19" s="21">
        <v>8.99</v>
      </c>
      <c r="G19" s="22">
        <f t="shared" si="0"/>
        <v>575.36</v>
      </c>
    </row>
    <row r="20" spans="1:7" x14ac:dyDescent="0.2">
      <c r="A20" s="16">
        <v>38664</v>
      </c>
      <c r="B20" s="18" t="s">
        <v>175</v>
      </c>
      <c r="C20" s="18" t="s">
        <v>188</v>
      </c>
      <c r="D20" s="19" t="s">
        <v>182</v>
      </c>
      <c r="E20" s="20">
        <v>15</v>
      </c>
      <c r="F20" s="21">
        <v>19.989999999999998</v>
      </c>
      <c r="G20" s="22">
        <f t="shared" si="0"/>
        <v>299.84999999999997</v>
      </c>
    </row>
    <row r="21" spans="1:7" x14ac:dyDescent="0.2">
      <c r="A21" s="16">
        <v>38681</v>
      </c>
      <c r="B21" s="17" t="s">
        <v>177</v>
      </c>
      <c r="C21" s="18" t="s">
        <v>178</v>
      </c>
      <c r="D21" s="19" t="s">
        <v>190</v>
      </c>
      <c r="E21" s="20">
        <v>96</v>
      </c>
      <c r="F21" s="21">
        <v>4.99</v>
      </c>
      <c r="G21" s="22">
        <f t="shared" si="0"/>
        <v>479.04</v>
      </c>
    </row>
    <row r="22" spans="1:7" x14ac:dyDescent="0.2">
      <c r="A22" s="16">
        <v>38698</v>
      </c>
      <c r="B22" s="18" t="s">
        <v>177</v>
      </c>
      <c r="C22" s="18" t="s">
        <v>9</v>
      </c>
      <c r="D22" s="19" t="s">
        <v>176</v>
      </c>
      <c r="E22" s="20">
        <v>67</v>
      </c>
      <c r="F22" s="21">
        <v>1.29</v>
      </c>
      <c r="G22" s="22">
        <f t="shared" si="0"/>
        <v>86.43</v>
      </c>
    </row>
    <row r="23" spans="1:7" x14ac:dyDescent="0.2">
      <c r="A23" s="16">
        <v>38715</v>
      </c>
      <c r="B23" s="18" t="s">
        <v>175</v>
      </c>
      <c r="C23" s="18" t="s">
        <v>188</v>
      </c>
      <c r="D23" s="19" t="s">
        <v>190</v>
      </c>
      <c r="E23" s="20">
        <v>74</v>
      </c>
      <c r="F23" s="21">
        <v>15.99</v>
      </c>
      <c r="G23" s="22">
        <f t="shared" si="0"/>
        <v>1183.26</v>
      </c>
    </row>
    <row r="24" spans="1:7" x14ac:dyDescent="0.2">
      <c r="A24" s="16">
        <v>38732</v>
      </c>
      <c r="B24" s="18" t="s">
        <v>177</v>
      </c>
      <c r="C24" s="18" t="s">
        <v>181</v>
      </c>
      <c r="D24" s="19" t="s">
        <v>179</v>
      </c>
      <c r="E24" s="20">
        <v>46</v>
      </c>
      <c r="F24" s="21">
        <v>8.99</v>
      </c>
      <c r="G24" s="22">
        <f t="shared" si="0"/>
        <v>413.54</v>
      </c>
    </row>
    <row r="25" spans="1:7" x14ac:dyDescent="0.2">
      <c r="A25" s="16">
        <v>38749</v>
      </c>
      <c r="B25" s="18" t="s">
        <v>177</v>
      </c>
      <c r="C25" s="18" t="s">
        <v>9</v>
      </c>
      <c r="D25" s="19" t="s">
        <v>179</v>
      </c>
      <c r="E25" s="20">
        <v>87</v>
      </c>
      <c r="F25" s="21">
        <v>15</v>
      </c>
      <c r="G25" s="22">
        <f t="shared" si="0"/>
        <v>1305</v>
      </c>
    </row>
    <row r="26" spans="1:7" x14ac:dyDescent="0.2">
      <c r="A26" s="16">
        <v>38766</v>
      </c>
      <c r="B26" s="17" t="s">
        <v>175</v>
      </c>
      <c r="C26" s="17" t="s">
        <v>10</v>
      </c>
      <c r="D26" s="19" t="s">
        <v>179</v>
      </c>
      <c r="E26" s="20">
        <v>4</v>
      </c>
      <c r="F26" s="21">
        <v>4.99</v>
      </c>
      <c r="G26" s="22">
        <f t="shared" si="0"/>
        <v>19.96</v>
      </c>
    </row>
    <row r="27" spans="1:7" x14ac:dyDescent="0.2">
      <c r="A27" s="16">
        <v>38783</v>
      </c>
      <c r="B27" s="17" t="s">
        <v>183</v>
      </c>
      <c r="C27" s="18" t="s">
        <v>184</v>
      </c>
      <c r="D27" s="19" t="s">
        <v>179</v>
      </c>
      <c r="E27" s="20">
        <v>7</v>
      </c>
      <c r="F27" s="21">
        <v>19.989999999999998</v>
      </c>
      <c r="G27" s="22">
        <f t="shared" si="0"/>
        <v>139.92999999999998</v>
      </c>
    </row>
    <row r="28" spans="1:7" x14ac:dyDescent="0.2">
      <c r="A28" s="16">
        <v>38800</v>
      </c>
      <c r="B28" s="17" t="s">
        <v>177</v>
      </c>
      <c r="C28" s="17" t="s">
        <v>180</v>
      </c>
      <c r="D28" s="19" t="s">
        <v>190</v>
      </c>
      <c r="E28" s="20">
        <v>50</v>
      </c>
      <c r="F28" s="21">
        <v>4.99</v>
      </c>
      <c r="G28" s="22">
        <f t="shared" si="0"/>
        <v>249.5</v>
      </c>
    </row>
    <row r="29" spans="1:7" x14ac:dyDescent="0.2">
      <c r="A29" s="16">
        <v>38817</v>
      </c>
      <c r="B29" s="18" t="s">
        <v>177</v>
      </c>
      <c r="C29" s="18" t="s">
        <v>181</v>
      </c>
      <c r="D29" s="19" t="s">
        <v>176</v>
      </c>
      <c r="E29" s="20">
        <v>66</v>
      </c>
      <c r="F29" s="21">
        <v>1.99</v>
      </c>
      <c r="G29" s="22">
        <f t="shared" si="0"/>
        <v>131.34</v>
      </c>
    </row>
    <row r="30" spans="1:7" x14ac:dyDescent="0.2">
      <c r="A30" s="16">
        <v>38834</v>
      </c>
      <c r="B30" s="17" t="s">
        <v>175</v>
      </c>
      <c r="C30" s="17" t="s">
        <v>180</v>
      </c>
      <c r="D30" s="19" t="s">
        <v>182</v>
      </c>
      <c r="E30" s="20">
        <v>96</v>
      </c>
      <c r="F30" s="21">
        <v>4.99</v>
      </c>
      <c r="G30" s="22">
        <f t="shared" si="0"/>
        <v>479.04</v>
      </c>
    </row>
    <row r="31" spans="1:7" x14ac:dyDescent="0.2">
      <c r="A31" s="16">
        <v>38851</v>
      </c>
      <c r="B31" s="18" t="s">
        <v>177</v>
      </c>
      <c r="C31" s="18" t="s">
        <v>181</v>
      </c>
      <c r="D31" s="19" t="s">
        <v>176</v>
      </c>
      <c r="E31" s="20">
        <v>53</v>
      </c>
      <c r="F31" s="21">
        <v>1.29</v>
      </c>
      <c r="G31" s="22">
        <f t="shared" si="0"/>
        <v>68.37</v>
      </c>
    </row>
    <row r="32" spans="1:7" x14ac:dyDescent="0.2">
      <c r="A32" s="16">
        <v>38868</v>
      </c>
      <c r="B32" s="18" t="s">
        <v>177</v>
      </c>
      <c r="C32" s="18" t="s">
        <v>181</v>
      </c>
      <c r="D32" s="19" t="s">
        <v>179</v>
      </c>
      <c r="E32" s="20">
        <v>80</v>
      </c>
      <c r="F32" s="21">
        <v>8.99</v>
      </c>
      <c r="G32" s="22">
        <f t="shared" si="0"/>
        <v>719.2</v>
      </c>
    </row>
    <row r="33" spans="1:7" x14ac:dyDescent="0.2">
      <c r="A33" s="16">
        <v>38885</v>
      </c>
      <c r="B33" s="17" t="s">
        <v>177</v>
      </c>
      <c r="C33" s="17" t="s">
        <v>178</v>
      </c>
      <c r="D33" s="19" t="s">
        <v>189</v>
      </c>
      <c r="E33" s="20">
        <v>5</v>
      </c>
      <c r="F33" s="21">
        <v>125</v>
      </c>
      <c r="G33" s="22">
        <f t="shared" si="0"/>
        <v>625</v>
      </c>
    </row>
    <row r="34" spans="1:7" x14ac:dyDescent="0.2">
      <c r="A34" s="16">
        <v>38902</v>
      </c>
      <c r="B34" s="17" t="s">
        <v>175</v>
      </c>
      <c r="C34" s="18" t="s">
        <v>10</v>
      </c>
      <c r="D34" s="19" t="s">
        <v>190</v>
      </c>
      <c r="E34" s="20">
        <v>62</v>
      </c>
      <c r="F34" s="21">
        <v>4.99</v>
      </c>
      <c r="G34" s="22">
        <f t="shared" si="0"/>
        <v>309.38</v>
      </c>
    </row>
    <row r="35" spans="1:7" x14ac:dyDescent="0.2">
      <c r="A35" s="16">
        <v>38919</v>
      </c>
      <c r="B35" s="17" t="s">
        <v>177</v>
      </c>
      <c r="C35" s="17" t="s">
        <v>187</v>
      </c>
      <c r="D35" s="19" t="s">
        <v>190</v>
      </c>
      <c r="E35" s="20">
        <v>55</v>
      </c>
      <c r="F35" s="21">
        <v>12.49</v>
      </c>
      <c r="G35" s="22">
        <f t="shared" si="0"/>
        <v>686.95</v>
      </c>
    </row>
    <row r="36" spans="1:7" x14ac:dyDescent="0.2">
      <c r="A36" s="16">
        <v>38936</v>
      </c>
      <c r="B36" s="17" t="s">
        <v>177</v>
      </c>
      <c r="C36" s="18" t="s">
        <v>178</v>
      </c>
      <c r="D36" s="19" t="s">
        <v>190</v>
      </c>
      <c r="E36" s="20">
        <v>42</v>
      </c>
      <c r="F36" s="21">
        <v>23.95</v>
      </c>
      <c r="G36" s="22">
        <f t="shared" si="0"/>
        <v>1005.9</v>
      </c>
    </row>
    <row r="37" spans="1:7" x14ac:dyDescent="0.2">
      <c r="A37" s="16">
        <v>38953</v>
      </c>
      <c r="B37" s="17" t="s">
        <v>183</v>
      </c>
      <c r="C37" s="17" t="s">
        <v>184</v>
      </c>
      <c r="D37" s="19" t="s">
        <v>189</v>
      </c>
      <c r="E37" s="20">
        <v>3</v>
      </c>
      <c r="F37" s="21">
        <v>275</v>
      </c>
      <c r="G37" s="22">
        <f t="shared" si="0"/>
        <v>825</v>
      </c>
    </row>
    <row r="38" spans="1:7" x14ac:dyDescent="0.2">
      <c r="A38" s="16">
        <v>38970</v>
      </c>
      <c r="B38" s="18" t="s">
        <v>177</v>
      </c>
      <c r="C38" s="18" t="s">
        <v>181</v>
      </c>
      <c r="D38" s="19" t="s">
        <v>176</v>
      </c>
      <c r="E38" s="20">
        <v>7</v>
      </c>
      <c r="F38" s="21">
        <v>1.29</v>
      </c>
      <c r="G38" s="22">
        <f t="shared" si="0"/>
        <v>9.0300000000000011</v>
      </c>
    </row>
    <row r="39" spans="1:7" x14ac:dyDescent="0.2">
      <c r="A39" s="16">
        <v>38987</v>
      </c>
      <c r="B39" s="17" t="s">
        <v>183</v>
      </c>
      <c r="C39" s="17" t="s">
        <v>184</v>
      </c>
      <c r="D39" s="19" t="s">
        <v>182</v>
      </c>
      <c r="E39" s="20">
        <v>76</v>
      </c>
      <c r="F39" s="21">
        <v>1.99</v>
      </c>
      <c r="G39" s="22">
        <f t="shared" si="0"/>
        <v>151.24</v>
      </c>
    </row>
    <row r="40" spans="1:7" x14ac:dyDescent="0.2">
      <c r="A40" s="16">
        <v>39004</v>
      </c>
      <c r="B40" s="17" t="s">
        <v>183</v>
      </c>
      <c r="C40" s="18" t="s">
        <v>186</v>
      </c>
      <c r="D40" s="19" t="s">
        <v>179</v>
      </c>
      <c r="E40" s="20">
        <v>57</v>
      </c>
      <c r="F40" s="21">
        <v>19.989999999999998</v>
      </c>
      <c r="G40" s="22">
        <f t="shared" si="0"/>
        <v>1139.4299999999998</v>
      </c>
    </row>
    <row r="41" spans="1:7" x14ac:dyDescent="0.2">
      <c r="A41" s="16">
        <v>39021</v>
      </c>
      <c r="B41" s="18" t="s">
        <v>177</v>
      </c>
      <c r="C41" s="18" t="s">
        <v>181</v>
      </c>
      <c r="D41" s="19" t="s">
        <v>176</v>
      </c>
      <c r="E41" s="20">
        <v>14</v>
      </c>
      <c r="F41" s="21">
        <v>1.29</v>
      </c>
      <c r="G41" s="22">
        <f t="shared" si="0"/>
        <v>18.060000000000002</v>
      </c>
    </row>
    <row r="42" spans="1:7" x14ac:dyDescent="0.2">
      <c r="A42" s="16">
        <v>39038</v>
      </c>
      <c r="B42" s="17" t="s">
        <v>177</v>
      </c>
      <c r="C42" s="17" t="s">
        <v>180</v>
      </c>
      <c r="D42" s="19" t="s">
        <v>179</v>
      </c>
      <c r="E42" s="20">
        <v>11</v>
      </c>
      <c r="F42" s="21">
        <v>4.99</v>
      </c>
      <c r="G42" s="22">
        <f t="shared" si="0"/>
        <v>54.89</v>
      </c>
    </row>
    <row r="43" spans="1:7" x14ac:dyDescent="0.2">
      <c r="A43" s="16">
        <v>39055</v>
      </c>
      <c r="B43" s="17" t="s">
        <v>177</v>
      </c>
      <c r="C43" s="17" t="s">
        <v>180</v>
      </c>
      <c r="D43" s="19" t="s">
        <v>179</v>
      </c>
      <c r="E43" s="20">
        <v>94</v>
      </c>
      <c r="F43" s="21">
        <v>19.989999999999998</v>
      </c>
      <c r="G43" s="22">
        <f t="shared" si="0"/>
        <v>1879.06</v>
      </c>
    </row>
    <row r="44" spans="1:7" x14ac:dyDescent="0.2">
      <c r="A44" s="16">
        <v>39072</v>
      </c>
      <c r="B44" s="18" t="s">
        <v>177</v>
      </c>
      <c r="C44" s="18" t="s">
        <v>181</v>
      </c>
      <c r="D44" s="19" t="s">
        <v>179</v>
      </c>
      <c r="E44" s="20">
        <v>28</v>
      </c>
      <c r="F44" s="21">
        <v>4.99</v>
      </c>
      <c r="G44" s="22">
        <f t="shared" si="0"/>
        <v>139.72</v>
      </c>
    </row>
  </sheetData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F37" sqref="F37"/>
    </sheetView>
  </sheetViews>
  <sheetFormatPr defaultRowHeight="12.75" x14ac:dyDescent="0.2"/>
  <cols>
    <col min="1" max="1" width="11.85546875" customWidth="1"/>
    <col min="2" max="2" width="13" customWidth="1"/>
    <col min="4" max="4" width="12.42578125" customWidth="1"/>
    <col min="6" max="6" width="11.7109375" customWidth="1"/>
    <col min="7" max="7" width="11" customWidth="1"/>
    <col min="8" max="8" width="12.28515625" customWidth="1"/>
    <col min="9" max="9" width="13" customWidth="1"/>
  </cols>
  <sheetData>
    <row r="1" spans="1:11" x14ac:dyDescent="0.2">
      <c r="A1" t="s">
        <v>222</v>
      </c>
      <c r="B1" s="59"/>
      <c r="C1" s="59"/>
      <c r="D1" s="60"/>
    </row>
    <row r="2" spans="1:11" x14ac:dyDescent="0.2">
      <c r="A2" s="61" t="s">
        <v>223</v>
      </c>
      <c r="B2" s="61" t="s">
        <v>224</v>
      </c>
      <c r="C2" s="61"/>
      <c r="D2" s="62" t="s">
        <v>225</v>
      </c>
      <c r="E2" s="61" t="s">
        <v>226</v>
      </c>
      <c r="F2" s="61" t="s">
        <v>227</v>
      </c>
      <c r="G2" s="61" t="s">
        <v>228</v>
      </c>
      <c r="H2" s="61" t="s">
        <v>229</v>
      </c>
      <c r="I2" s="61" t="s">
        <v>230</v>
      </c>
      <c r="J2" s="61" t="s">
        <v>231</v>
      </c>
      <c r="K2" s="61" t="s">
        <v>232</v>
      </c>
    </row>
    <row r="3" spans="1:11" x14ac:dyDescent="0.2">
      <c r="A3" t="s">
        <v>233</v>
      </c>
      <c r="B3" t="s">
        <v>234</v>
      </c>
      <c r="D3" s="60">
        <v>7.25</v>
      </c>
      <c r="E3">
        <v>38</v>
      </c>
      <c r="G3">
        <v>7.9</v>
      </c>
      <c r="H3">
        <v>14</v>
      </c>
    </row>
    <row r="4" spans="1:11" x14ac:dyDescent="0.2">
      <c r="A4" t="s">
        <v>235</v>
      </c>
      <c r="B4" t="s">
        <v>236</v>
      </c>
      <c r="D4" s="60">
        <v>6.25</v>
      </c>
      <c r="E4">
        <v>42</v>
      </c>
      <c r="G4">
        <v>8.1</v>
      </c>
      <c r="H4">
        <v>14</v>
      </c>
    </row>
    <row r="5" spans="1:11" x14ac:dyDescent="0.2">
      <c r="A5" t="s">
        <v>237</v>
      </c>
      <c r="B5" t="s">
        <v>238</v>
      </c>
      <c r="D5" s="60">
        <v>5.95</v>
      </c>
      <c r="E5">
        <v>65</v>
      </c>
      <c r="G5">
        <v>8.5</v>
      </c>
      <c r="H5">
        <v>20</v>
      </c>
    </row>
    <row r="6" spans="1:11" x14ac:dyDescent="0.2">
      <c r="A6" t="s">
        <v>239</v>
      </c>
      <c r="B6" t="s">
        <v>240</v>
      </c>
      <c r="D6" s="60">
        <v>3.4</v>
      </c>
      <c r="E6">
        <v>46</v>
      </c>
      <c r="G6">
        <v>4.5999999999999996</v>
      </c>
      <c r="H6">
        <v>18</v>
      </c>
    </row>
    <row r="7" spans="1:11" x14ac:dyDescent="0.2">
      <c r="A7" t="s">
        <v>241</v>
      </c>
      <c r="B7" t="s">
        <v>242</v>
      </c>
      <c r="D7" s="60">
        <v>8.5</v>
      </c>
      <c r="E7">
        <v>21</v>
      </c>
      <c r="G7">
        <v>12.5</v>
      </c>
      <c r="H7">
        <v>4</v>
      </c>
    </row>
    <row r="8" spans="1:11" x14ac:dyDescent="0.2">
      <c r="A8" t="s">
        <v>243</v>
      </c>
      <c r="B8" t="s">
        <v>244</v>
      </c>
      <c r="D8" s="60">
        <v>14.7</v>
      </c>
      <c r="E8">
        <v>14</v>
      </c>
      <c r="G8">
        <v>19.5</v>
      </c>
      <c r="H8">
        <v>0</v>
      </c>
    </row>
    <row r="9" spans="1:11" x14ac:dyDescent="0.2">
      <c r="A9" t="s">
        <v>245</v>
      </c>
      <c r="B9" t="s">
        <v>246</v>
      </c>
      <c r="D9" s="60">
        <v>8.5</v>
      </c>
      <c r="E9">
        <v>8</v>
      </c>
      <c r="G9">
        <v>12.5</v>
      </c>
      <c r="H9">
        <v>0</v>
      </c>
    </row>
    <row r="10" spans="1:11" x14ac:dyDescent="0.2">
      <c r="A10" t="s">
        <v>247</v>
      </c>
      <c r="B10" t="s">
        <v>248</v>
      </c>
      <c r="D10" s="60">
        <v>8.5</v>
      </c>
      <c r="E10">
        <v>42</v>
      </c>
      <c r="G10">
        <v>12.5</v>
      </c>
      <c r="H10">
        <v>6</v>
      </c>
    </row>
    <row r="11" spans="1:11" x14ac:dyDescent="0.2">
      <c r="A11" t="s">
        <v>249</v>
      </c>
      <c r="B11" t="s">
        <v>250</v>
      </c>
      <c r="D11" s="60">
        <v>6.25</v>
      </c>
      <c r="E11">
        <v>48</v>
      </c>
      <c r="G11">
        <v>8.1</v>
      </c>
      <c r="H11">
        <v>10</v>
      </c>
    </row>
    <row r="12" spans="1:11" x14ac:dyDescent="0.2">
      <c r="A12" t="s">
        <v>251</v>
      </c>
      <c r="B12" t="s">
        <v>252</v>
      </c>
      <c r="D12" s="60">
        <v>14.7</v>
      </c>
      <c r="E12">
        <v>33</v>
      </c>
      <c r="G12">
        <v>19.5</v>
      </c>
      <c r="H12">
        <v>16</v>
      </c>
    </row>
  </sheetData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E31" sqref="E31"/>
    </sheetView>
  </sheetViews>
  <sheetFormatPr defaultRowHeight="12.75" x14ac:dyDescent="0.2"/>
  <sheetData>
    <row r="1" spans="1:5" x14ac:dyDescent="0.2">
      <c r="A1" s="7"/>
    </row>
    <row r="2" spans="1:5" ht="51" x14ac:dyDescent="0.2">
      <c r="A2" s="24"/>
      <c r="B2" s="24" t="s">
        <v>191</v>
      </c>
      <c r="C2" s="24" t="s">
        <v>192</v>
      </c>
      <c r="D2" s="24" t="s">
        <v>193</v>
      </c>
      <c r="E2" s="24" t="s">
        <v>194</v>
      </c>
    </row>
    <row r="3" spans="1:5" x14ac:dyDescent="0.2">
      <c r="A3" s="7" t="s">
        <v>195</v>
      </c>
      <c r="B3">
        <v>2.5</v>
      </c>
      <c r="C3">
        <v>3</v>
      </c>
      <c r="D3">
        <v>9</v>
      </c>
      <c r="E3">
        <v>-6</v>
      </c>
    </row>
    <row r="4" spans="1:5" x14ac:dyDescent="0.2">
      <c r="A4" s="7" t="s">
        <v>196</v>
      </c>
      <c r="B4">
        <v>3.5</v>
      </c>
      <c r="C4">
        <v>3.5</v>
      </c>
      <c r="D4">
        <v>8</v>
      </c>
      <c r="E4">
        <v>-11</v>
      </c>
    </row>
    <row r="5" spans="1:5" x14ac:dyDescent="0.2">
      <c r="A5" s="7" t="s">
        <v>197</v>
      </c>
      <c r="B5">
        <v>2.8</v>
      </c>
      <c r="C5">
        <v>3.2</v>
      </c>
      <c r="D5">
        <v>12</v>
      </c>
      <c r="E5">
        <v>-4</v>
      </c>
    </row>
    <row r="6" spans="1:5" x14ac:dyDescent="0.2">
      <c r="A6" s="7" t="s">
        <v>198</v>
      </c>
      <c r="B6">
        <v>2.2999999999999998</v>
      </c>
      <c r="C6">
        <v>4.0999999999999996</v>
      </c>
      <c r="D6">
        <v>13</v>
      </c>
      <c r="E6">
        <v>0</v>
      </c>
    </row>
    <row r="7" spans="1:5" x14ac:dyDescent="0.2">
      <c r="A7" s="7" t="s">
        <v>199</v>
      </c>
      <c r="B7">
        <v>3.6</v>
      </c>
      <c r="C7">
        <v>4.5999999999999996</v>
      </c>
      <c r="D7">
        <v>13</v>
      </c>
      <c r="E7">
        <v>2</v>
      </c>
    </row>
    <row r="8" spans="1:5" x14ac:dyDescent="0.2">
      <c r="A8" s="7" t="s">
        <v>200</v>
      </c>
      <c r="B8">
        <v>2.1</v>
      </c>
      <c r="C8">
        <v>5.7</v>
      </c>
      <c r="D8">
        <v>14</v>
      </c>
      <c r="E8">
        <v>5</v>
      </c>
    </row>
    <row r="9" spans="1:5" x14ac:dyDescent="0.2">
      <c r="A9" s="7" t="s">
        <v>201</v>
      </c>
      <c r="B9">
        <v>1.9</v>
      </c>
      <c r="C9">
        <v>7.8</v>
      </c>
      <c r="D9">
        <v>15</v>
      </c>
      <c r="E9">
        <v>8</v>
      </c>
    </row>
    <row r="10" spans="1:5" x14ac:dyDescent="0.2">
      <c r="A10" s="7" t="s">
        <v>202</v>
      </c>
      <c r="B10">
        <v>2.1</v>
      </c>
      <c r="C10">
        <v>7.6</v>
      </c>
      <c r="D10">
        <v>15</v>
      </c>
      <c r="E10">
        <v>9</v>
      </c>
    </row>
    <row r="11" spans="1:5" x14ac:dyDescent="0.2">
      <c r="A11" s="7" t="s">
        <v>203</v>
      </c>
      <c r="B11">
        <v>2.9</v>
      </c>
      <c r="C11">
        <v>6.5</v>
      </c>
      <c r="D11">
        <v>14</v>
      </c>
      <c r="E11">
        <v>4</v>
      </c>
    </row>
    <row r="12" spans="1:5" x14ac:dyDescent="0.2">
      <c r="A12" s="7" t="s">
        <v>204</v>
      </c>
      <c r="B12">
        <v>3.1</v>
      </c>
      <c r="C12">
        <v>5.4</v>
      </c>
      <c r="D12">
        <v>12</v>
      </c>
      <c r="E12">
        <v>2</v>
      </c>
    </row>
    <row r="13" spans="1:5" x14ac:dyDescent="0.2">
      <c r="A13" s="7" t="s">
        <v>205</v>
      </c>
      <c r="B13">
        <v>2.7</v>
      </c>
      <c r="C13">
        <v>4.5999999999999996</v>
      </c>
      <c r="D13">
        <v>10</v>
      </c>
      <c r="E13">
        <v>-1</v>
      </c>
    </row>
    <row r="14" spans="1:5" x14ac:dyDescent="0.2">
      <c r="A14" s="7" t="s">
        <v>206</v>
      </c>
      <c r="B14">
        <v>2.5</v>
      </c>
      <c r="C14">
        <v>3.4</v>
      </c>
      <c r="D14">
        <v>8</v>
      </c>
      <c r="E14">
        <v>-3</v>
      </c>
    </row>
    <row r="15" spans="1:5" x14ac:dyDescent="0.2">
      <c r="A15" s="7"/>
    </row>
    <row r="16" spans="1:5" x14ac:dyDescent="0.2">
      <c r="A16" s="25" t="s">
        <v>8</v>
      </c>
    </row>
    <row r="17" spans="1:1" x14ac:dyDescent="0.2">
      <c r="A17" s="7" t="s">
        <v>207</v>
      </c>
    </row>
    <row r="18" spans="1:1" x14ac:dyDescent="0.2">
      <c r="A18" s="7" t="s">
        <v>208</v>
      </c>
    </row>
    <row r="19" spans="1:1" x14ac:dyDescent="0.2">
      <c r="A19" s="7" t="s">
        <v>209</v>
      </c>
    </row>
    <row r="20" spans="1:1" x14ac:dyDescent="0.2">
      <c r="A20" s="7" t="s">
        <v>210</v>
      </c>
    </row>
    <row r="21" spans="1:1" x14ac:dyDescent="0.2">
      <c r="A21" s="7"/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14" sqref="G14"/>
    </sheetView>
  </sheetViews>
  <sheetFormatPr defaultRowHeight="12.75" x14ac:dyDescent="0.2"/>
  <sheetData>
    <row r="1" spans="1:7" ht="15" x14ac:dyDescent="0.25">
      <c r="A1" s="125" t="s">
        <v>350</v>
      </c>
      <c r="B1" s="126" t="s">
        <v>351</v>
      </c>
      <c r="C1" s="126" t="s">
        <v>352</v>
      </c>
      <c r="D1" s="126" t="s">
        <v>353</v>
      </c>
      <c r="E1" s="126" t="s">
        <v>354</v>
      </c>
      <c r="F1" s="126" t="s">
        <v>199</v>
      </c>
      <c r="G1" s="127" t="s">
        <v>355</v>
      </c>
    </row>
    <row r="2" spans="1:7" x14ac:dyDescent="0.2">
      <c r="A2" s="128" t="s">
        <v>356</v>
      </c>
      <c r="B2" s="129">
        <v>1024</v>
      </c>
      <c r="C2" s="129">
        <v>1542</v>
      </c>
      <c r="D2" s="129">
        <v>1783</v>
      </c>
      <c r="E2" s="129">
        <v>1600</v>
      </c>
      <c r="F2" s="129">
        <v>1254</v>
      </c>
      <c r="G2" s="130">
        <v>1567</v>
      </c>
    </row>
    <row r="3" spans="1:7" x14ac:dyDescent="0.2">
      <c r="A3" s="128" t="s">
        <v>357</v>
      </c>
      <c r="B3" s="129">
        <v>1245</v>
      </c>
      <c r="C3" s="129">
        <v>1674</v>
      </c>
      <c r="D3" s="129">
        <v>1978</v>
      </c>
      <c r="E3" s="129">
        <v>1897</v>
      </c>
      <c r="F3" s="129">
        <v>1124</v>
      </c>
      <c r="G3" s="130">
        <v>1875</v>
      </c>
    </row>
    <row r="4" spans="1:7" x14ac:dyDescent="0.2">
      <c r="A4" s="128" t="s">
        <v>358</v>
      </c>
      <c r="B4" s="129">
        <v>906</v>
      </c>
      <c r="C4" s="129">
        <v>1000</v>
      </c>
      <c r="D4" s="129">
        <v>1245</v>
      </c>
      <c r="E4" s="129">
        <v>1248</v>
      </c>
      <c r="F4" s="129">
        <v>951</v>
      </c>
      <c r="G4" s="130">
        <v>1324</v>
      </c>
    </row>
    <row r="5" spans="1:7" x14ac:dyDescent="0.2">
      <c r="A5" s="131" t="s">
        <v>359</v>
      </c>
      <c r="B5" s="132">
        <v>756</v>
      </c>
      <c r="C5" s="132">
        <v>854</v>
      </c>
      <c r="D5" s="132">
        <v>620</v>
      </c>
      <c r="E5" s="132">
        <v>891</v>
      </c>
      <c r="F5" s="132">
        <v>1254</v>
      </c>
      <c r="G5" s="133">
        <v>965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I24" sqref="I24"/>
    </sheetView>
  </sheetViews>
  <sheetFormatPr defaultRowHeight="12.75" x14ac:dyDescent="0.2"/>
  <cols>
    <col min="1" max="1" width="23.5703125" bestFit="1" customWidth="1"/>
    <col min="2" max="2" width="10.140625" bestFit="1" customWidth="1"/>
  </cols>
  <sheetData>
    <row r="1" spans="1:8" ht="15" x14ac:dyDescent="0.25">
      <c r="A1" s="104" t="s">
        <v>338</v>
      </c>
    </row>
    <row r="2" spans="1:8" ht="15" x14ac:dyDescent="0.25">
      <c r="A2" s="104"/>
      <c r="G2" s="104" t="s">
        <v>339</v>
      </c>
    </row>
    <row r="3" spans="1:8" x14ac:dyDescent="0.2">
      <c r="A3" s="105" t="s">
        <v>340</v>
      </c>
      <c r="B3" s="105" t="s">
        <v>341</v>
      </c>
      <c r="C3" s="105" t="s">
        <v>342</v>
      </c>
      <c r="D3" s="105"/>
      <c r="E3" s="105"/>
      <c r="F3" s="105"/>
      <c r="G3" s="105"/>
    </row>
    <row r="4" spans="1:8" x14ac:dyDescent="0.2">
      <c r="A4" s="105"/>
      <c r="B4" s="105"/>
      <c r="C4" s="105"/>
      <c r="D4" s="105"/>
      <c r="E4" s="105"/>
      <c r="F4" s="105"/>
      <c r="G4" s="105"/>
    </row>
    <row r="5" spans="1:8" x14ac:dyDescent="0.2">
      <c r="A5" s="105" t="s">
        <v>343</v>
      </c>
      <c r="B5" s="106">
        <v>41579</v>
      </c>
      <c r="C5" s="105">
        <v>1</v>
      </c>
      <c r="D5" s="105"/>
      <c r="E5" s="105"/>
      <c r="F5" s="105"/>
      <c r="G5" s="105"/>
    </row>
    <row r="6" spans="1:8" x14ac:dyDescent="0.2">
      <c r="A6" s="105" t="s">
        <v>344</v>
      </c>
      <c r="B6" s="106">
        <v>41586</v>
      </c>
      <c r="C6" s="105">
        <v>1</v>
      </c>
      <c r="D6" s="105"/>
      <c r="E6" s="105"/>
      <c r="F6" s="105"/>
      <c r="G6" s="105"/>
    </row>
    <row r="7" spans="1:8" x14ac:dyDescent="0.2">
      <c r="A7" s="105" t="s">
        <v>345</v>
      </c>
      <c r="B7" s="106">
        <v>41593</v>
      </c>
      <c r="C7" s="105">
        <v>2</v>
      </c>
      <c r="D7" s="105"/>
      <c r="E7" s="105"/>
      <c r="F7" s="105"/>
      <c r="G7" s="105"/>
    </row>
    <row r="8" spans="1:8" x14ac:dyDescent="0.2">
      <c r="A8" s="105" t="s">
        <v>346</v>
      </c>
      <c r="B8" s="106">
        <v>41607</v>
      </c>
      <c r="C8" s="105">
        <v>4</v>
      </c>
      <c r="D8" s="105"/>
      <c r="E8" s="105"/>
      <c r="F8" s="105"/>
      <c r="G8" s="105"/>
    </row>
    <row r="9" spans="1:8" x14ac:dyDescent="0.2">
      <c r="A9" s="105" t="s">
        <v>347</v>
      </c>
      <c r="B9" s="106">
        <v>41621</v>
      </c>
      <c r="C9" s="105">
        <v>2</v>
      </c>
      <c r="D9" s="105"/>
      <c r="E9" s="105"/>
      <c r="F9" s="105"/>
      <c r="G9" s="105"/>
    </row>
    <row r="10" spans="1:8" x14ac:dyDescent="0.2">
      <c r="A10" s="105" t="s">
        <v>348</v>
      </c>
      <c r="B10" s="106">
        <v>41635</v>
      </c>
      <c r="C10" s="105">
        <v>2</v>
      </c>
      <c r="D10" s="105"/>
      <c r="E10" s="105"/>
      <c r="F10" s="105"/>
      <c r="G10" s="105"/>
    </row>
    <row r="11" spans="1:8" x14ac:dyDescent="0.2">
      <c r="A11" s="105" t="s">
        <v>349</v>
      </c>
      <c r="B11" s="106">
        <v>41649</v>
      </c>
      <c r="C11" s="105">
        <v>2</v>
      </c>
      <c r="D11" s="105"/>
      <c r="E11" s="105"/>
      <c r="F11" s="105"/>
      <c r="G11" s="105"/>
    </row>
    <row r="12" spans="1:8" x14ac:dyDescent="0.2">
      <c r="A12" s="105"/>
      <c r="B12" s="105"/>
      <c r="C12" s="105"/>
      <c r="D12" s="105"/>
      <c r="E12" s="105"/>
      <c r="F12" s="105"/>
      <c r="G12" s="105"/>
      <c r="H12" s="105"/>
    </row>
    <row r="13" spans="1:8" x14ac:dyDescent="0.2">
      <c r="A13" s="105"/>
      <c r="B13" s="105"/>
      <c r="C13" s="105"/>
      <c r="D13" s="105"/>
      <c r="E13" s="105"/>
      <c r="F13" s="105"/>
      <c r="G13" s="105"/>
      <c r="H13" s="10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C19" sqref="C19"/>
    </sheetView>
  </sheetViews>
  <sheetFormatPr defaultRowHeight="12.75" x14ac:dyDescent="0.2"/>
  <sheetData>
    <row r="1" spans="1:5" x14ac:dyDescent="0.2">
      <c r="A1" s="52" t="s">
        <v>219</v>
      </c>
      <c r="B1" s="53"/>
      <c r="E1" s="13"/>
    </row>
    <row r="2" spans="1:5" x14ac:dyDescent="0.2">
      <c r="A2" s="53"/>
      <c r="B2" s="53"/>
      <c r="E2" s="20"/>
    </row>
    <row r="3" spans="1:5" x14ac:dyDescent="0.2">
      <c r="A3" s="52"/>
      <c r="B3" s="54" t="s">
        <v>213</v>
      </c>
      <c r="C3" s="54" t="s">
        <v>220</v>
      </c>
      <c r="D3" s="54" t="s">
        <v>221</v>
      </c>
      <c r="E3" s="20"/>
    </row>
    <row r="4" spans="1:5" x14ac:dyDescent="0.2">
      <c r="B4" s="55">
        <v>1980</v>
      </c>
      <c r="C4" s="55">
        <v>12</v>
      </c>
      <c r="D4" s="55">
        <v>3400</v>
      </c>
      <c r="E4" s="20"/>
    </row>
    <row r="5" spans="1:5" x14ac:dyDescent="0.2">
      <c r="A5" s="56"/>
      <c r="B5" s="55">
        <v>1985</v>
      </c>
      <c r="C5" s="55">
        <v>17</v>
      </c>
      <c r="D5" s="55">
        <v>3600</v>
      </c>
      <c r="E5" s="20"/>
    </row>
    <row r="6" spans="1:5" x14ac:dyDescent="0.2">
      <c r="A6" s="57"/>
      <c r="B6" s="55">
        <v>1990</v>
      </c>
      <c r="C6" s="55">
        <v>8</v>
      </c>
      <c r="D6" s="55">
        <v>2400</v>
      </c>
      <c r="E6" s="20"/>
    </row>
    <row r="7" spans="1:5" x14ac:dyDescent="0.2">
      <c r="B7" s="55">
        <v>1995</v>
      </c>
      <c r="C7" s="55">
        <v>16</v>
      </c>
      <c r="D7" s="55">
        <v>2700</v>
      </c>
      <c r="E7" s="20"/>
    </row>
    <row r="8" spans="1:5" x14ac:dyDescent="0.2">
      <c r="B8" s="55">
        <v>2000</v>
      </c>
      <c r="C8" s="55">
        <v>22</v>
      </c>
      <c r="D8" s="55">
        <v>4000</v>
      </c>
      <c r="E8" s="20"/>
    </row>
    <row r="9" spans="1:5" x14ac:dyDescent="0.2">
      <c r="A9" s="53"/>
      <c r="B9" s="55">
        <v>2005</v>
      </c>
      <c r="C9" s="58">
        <v>23</v>
      </c>
      <c r="D9" s="55">
        <v>4070</v>
      </c>
      <c r="E9" s="20"/>
    </row>
  </sheetData>
  <phoneticPr fontId="5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E33" sqref="E33"/>
    </sheetView>
  </sheetViews>
  <sheetFormatPr defaultRowHeight="12.75" x14ac:dyDescent="0.2"/>
  <sheetData>
    <row r="1" spans="1:19" x14ac:dyDescent="0.2">
      <c r="A1" s="26"/>
      <c r="B1" s="27"/>
      <c r="C1" s="27"/>
      <c r="D1" s="27"/>
      <c r="E1" s="27"/>
      <c r="F1" s="27"/>
      <c r="G1" s="27"/>
      <c r="H1" s="27"/>
      <c r="I1" s="27"/>
      <c r="J1" s="28"/>
      <c r="K1" s="29"/>
      <c r="L1" s="27"/>
      <c r="M1" s="27"/>
      <c r="N1" s="27"/>
      <c r="O1" s="27"/>
      <c r="P1" s="27"/>
      <c r="Q1" s="27"/>
      <c r="R1" s="27"/>
      <c r="S1" s="27"/>
    </row>
    <row r="2" spans="1:19" x14ac:dyDescent="0.2">
      <c r="B2" s="113" t="s">
        <v>211</v>
      </c>
      <c r="C2" s="108"/>
      <c r="D2" s="108"/>
      <c r="E2" s="108"/>
      <c r="F2" s="108"/>
      <c r="G2" s="108"/>
      <c r="H2" s="108"/>
      <c r="I2" s="109"/>
      <c r="J2" s="30"/>
      <c r="K2" s="31"/>
      <c r="L2" s="114" t="s">
        <v>212</v>
      </c>
      <c r="M2" s="108"/>
      <c r="N2" s="108"/>
      <c r="O2" s="108"/>
      <c r="P2" s="108"/>
      <c r="Q2" s="108"/>
      <c r="R2" s="108"/>
      <c r="S2" s="108"/>
    </row>
    <row r="3" spans="1:19" x14ac:dyDescent="0.2">
      <c r="A3" s="32"/>
      <c r="B3" s="110"/>
      <c r="C3" s="111"/>
      <c r="D3" s="111"/>
      <c r="E3" s="111"/>
      <c r="F3" s="111"/>
      <c r="G3" s="111"/>
      <c r="H3" s="111"/>
      <c r="I3" s="112"/>
      <c r="J3" s="34"/>
      <c r="K3" s="35"/>
      <c r="L3" s="111"/>
      <c r="M3" s="111"/>
      <c r="N3" s="111"/>
      <c r="O3" s="111"/>
      <c r="P3" s="111"/>
      <c r="Q3" s="111"/>
      <c r="R3" s="111"/>
      <c r="S3" s="112"/>
    </row>
    <row r="4" spans="1:19" x14ac:dyDescent="0.2">
      <c r="A4" t="s">
        <v>213</v>
      </c>
      <c r="B4" s="36" t="s">
        <v>214</v>
      </c>
      <c r="C4" s="107" t="s">
        <v>215</v>
      </c>
      <c r="D4" s="108"/>
      <c r="E4" s="108"/>
      <c r="F4" s="108"/>
      <c r="G4" s="108"/>
      <c r="H4" s="108"/>
      <c r="I4" s="109"/>
      <c r="J4" s="37"/>
      <c r="K4" s="38" t="s">
        <v>213</v>
      </c>
      <c r="L4" s="39" t="s">
        <v>214</v>
      </c>
      <c r="M4" s="107" t="s">
        <v>215</v>
      </c>
      <c r="N4" s="108"/>
      <c r="O4" s="108"/>
      <c r="P4" s="108"/>
      <c r="Q4" s="108"/>
      <c r="R4" s="108"/>
      <c r="S4" s="109"/>
    </row>
    <row r="5" spans="1:19" x14ac:dyDescent="0.2">
      <c r="B5" s="36" t="s">
        <v>216</v>
      </c>
      <c r="C5" s="110"/>
      <c r="D5" s="111"/>
      <c r="E5" s="111"/>
      <c r="F5" s="111"/>
      <c r="G5" s="111"/>
      <c r="H5" s="111"/>
      <c r="I5" s="112"/>
      <c r="J5" s="40"/>
      <c r="K5" s="38"/>
      <c r="L5" s="39" t="s">
        <v>216</v>
      </c>
      <c r="M5" s="110"/>
      <c r="N5" s="111"/>
      <c r="O5" s="111"/>
      <c r="P5" s="111"/>
      <c r="Q5" s="111"/>
      <c r="R5" s="111"/>
      <c r="S5" s="112"/>
    </row>
    <row r="6" spans="1:19" x14ac:dyDescent="0.2">
      <c r="B6" s="36"/>
      <c r="C6" s="41">
        <v>5</v>
      </c>
      <c r="D6" s="39">
        <v>20</v>
      </c>
      <c r="E6" s="41">
        <v>30</v>
      </c>
      <c r="F6" s="39">
        <v>50</v>
      </c>
      <c r="G6" s="41">
        <v>60</v>
      </c>
      <c r="H6" s="39">
        <v>70</v>
      </c>
      <c r="I6" s="41">
        <v>80</v>
      </c>
      <c r="J6" s="39"/>
      <c r="K6" s="38"/>
      <c r="L6" s="39"/>
      <c r="M6" s="41">
        <v>5</v>
      </c>
      <c r="N6" s="39">
        <v>20</v>
      </c>
      <c r="O6" s="41">
        <v>30</v>
      </c>
      <c r="P6" s="39">
        <v>50</v>
      </c>
      <c r="Q6" s="41">
        <v>60</v>
      </c>
      <c r="R6" s="39">
        <v>70</v>
      </c>
      <c r="S6" s="41">
        <v>80</v>
      </c>
    </row>
    <row r="7" spans="1:19" x14ac:dyDescent="0.2">
      <c r="A7" s="32"/>
      <c r="B7" s="33"/>
      <c r="C7" s="42"/>
      <c r="D7" s="27"/>
      <c r="E7" s="42"/>
      <c r="F7" s="27"/>
      <c r="G7" s="42"/>
      <c r="H7" s="27"/>
      <c r="I7" s="42"/>
      <c r="J7" s="32"/>
      <c r="K7" s="43"/>
      <c r="L7" s="27"/>
      <c r="M7" s="42"/>
      <c r="N7" s="27"/>
      <c r="O7" s="42"/>
      <c r="P7" s="27"/>
      <c r="Q7" s="42"/>
      <c r="R7" s="27"/>
      <c r="S7" s="42"/>
    </row>
    <row r="8" spans="1:19" x14ac:dyDescent="0.2">
      <c r="B8" s="39"/>
      <c r="C8" s="39"/>
      <c r="D8" s="39"/>
      <c r="E8" s="39"/>
      <c r="F8" s="39"/>
      <c r="G8" s="39"/>
      <c r="H8" s="39"/>
      <c r="I8" s="39"/>
      <c r="K8" s="44"/>
      <c r="L8" s="39"/>
      <c r="M8" s="39"/>
      <c r="N8" s="39"/>
      <c r="O8" s="39"/>
      <c r="P8" s="39"/>
      <c r="Q8" s="39"/>
      <c r="R8" s="39"/>
      <c r="S8" s="39"/>
    </row>
    <row r="9" spans="1:19" x14ac:dyDescent="0.2">
      <c r="A9" s="45" t="s">
        <v>213</v>
      </c>
      <c r="B9" t="s">
        <v>217</v>
      </c>
      <c r="K9" s="44" t="s">
        <v>213</v>
      </c>
      <c r="L9" t="s">
        <v>218</v>
      </c>
    </row>
    <row r="10" spans="1:19" x14ac:dyDescent="0.2">
      <c r="A10" s="46">
        <v>1981</v>
      </c>
      <c r="B10" s="47">
        <v>70.8</v>
      </c>
      <c r="C10" s="47">
        <v>66.900000000000006</v>
      </c>
      <c r="D10" s="47">
        <v>52.3</v>
      </c>
      <c r="E10" s="47">
        <v>42.7</v>
      </c>
      <c r="F10" s="47">
        <v>24.1</v>
      </c>
      <c r="G10" s="47">
        <v>16.3</v>
      </c>
      <c r="H10" s="47">
        <v>10.1</v>
      </c>
      <c r="I10" s="47">
        <v>5.8</v>
      </c>
      <c r="J10" s="47"/>
      <c r="K10" s="48">
        <v>1981</v>
      </c>
      <c r="L10" s="47">
        <v>76.8</v>
      </c>
      <c r="M10" s="47">
        <v>72.7</v>
      </c>
      <c r="N10" s="47">
        <v>57.9</v>
      </c>
      <c r="O10" s="47">
        <v>48.2</v>
      </c>
      <c r="P10" s="47">
        <v>29.2</v>
      </c>
      <c r="Q10" s="47">
        <v>20.8</v>
      </c>
      <c r="R10" s="47">
        <v>13.3</v>
      </c>
      <c r="S10" s="47">
        <v>7.5</v>
      </c>
    </row>
    <row r="11" spans="1:19" x14ac:dyDescent="0.2">
      <c r="A11" s="46">
        <v>1986</v>
      </c>
      <c r="B11" s="47">
        <v>71.900000000000006</v>
      </c>
      <c r="C11" s="47">
        <v>67.8</v>
      </c>
      <c r="D11" s="47">
        <v>53.2</v>
      </c>
      <c r="E11" s="47">
        <v>43.6</v>
      </c>
      <c r="F11" s="47">
        <v>24.9</v>
      </c>
      <c r="G11" s="47">
        <v>16.8</v>
      </c>
      <c r="H11" s="47">
        <v>10.5</v>
      </c>
      <c r="I11" s="47">
        <v>6</v>
      </c>
      <c r="J11" s="49"/>
      <c r="K11" s="48">
        <v>1986</v>
      </c>
      <c r="L11" s="47">
        <v>77.7</v>
      </c>
      <c r="M11" s="47">
        <v>73.400000000000006</v>
      </c>
      <c r="N11" s="47">
        <v>58.6</v>
      </c>
      <c r="O11" s="47">
        <v>48.8</v>
      </c>
      <c r="P11" s="47">
        <v>29.8</v>
      </c>
      <c r="Q11" s="47">
        <v>21.2</v>
      </c>
      <c r="R11" s="47">
        <v>13.8</v>
      </c>
      <c r="S11" s="47">
        <v>7.8</v>
      </c>
    </row>
    <row r="12" spans="1:19" x14ac:dyDescent="0.2">
      <c r="A12" s="46">
        <v>1991</v>
      </c>
      <c r="B12" s="47">
        <v>73.2</v>
      </c>
      <c r="C12" s="47">
        <v>68.900000000000006</v>
      </c>
      <c r="D12" s="47">
        <v>54.2</v>
      </c>
      <c r="E12" s="47">
        <v>44.7</v>
      </c>
      <c r="F12" s="47">
        <v>26</v>
      </c>
      <c r="G12" s="47">
        <v>17.7</v>
      </c>
      <c r="H12" s="47">
        <v>11.1</v>
      </c>
      <c r="I12" s="47">
        <v>6.4</v>
      </c>
      <c r="J12" s="49"/>
      <c r="K12" s="48">
        <v>1991</v>
      </c>
      <c r="L12" s="47">
        <v>78.7</v>
      </c>
      <c r="M12" s="47">
        <v>74.3</v>
      </c>
      <c r="N12" s="47">
        <v>59.5</v>
      </c>
      <c r="O12" s="47">
        <v>49.7</v>
      </c>
      <c r="P12" s="47">
        <v>30.6</v>
      </c>
      <c r="Q12" s="47">
        <v>21.9</v>
      </c>
      <c r="R12" s="47">
        <v>14.3</v>
      </c>
      <c r="S12" s="47">
        <v>8.1999999999999993</v>
      </c>
    </row>
    <row r="13" spans="1:19" x14ac:dyDescent="0.2">
      <c r="A13" s="46">
        <v>1996</v>
      </c>
      <c r="B13" s="47">
        <v>74.2</v>
      </c>
      <c r="C13" s="47">
        <v>69.8</v>
      </c>
      <c r="D13" s="47">
        <v>55.1</v>
      </c>
      <c r="E13" s="47">
        <v>45.6</v>
      </c>
      <c r="F13" s="47">
        <v>26.9</v>
      </c>
      <c r="G13" s="47">
        <v>18.5</v>
      </c>
      <c r="H13" s="47">
        <v>11.6</v>
      </c>
      <c r="I13" s="47">
        <v>6.6</v>
      </c>
      <c r="J13" s="49"/>
      <c r="K13" s="48">
        <v>1996</v>
      </c>
      <c r="L13" s="47">
        <v>79.400000000000006</v>
      </c>
      <c r="M13" s="47">
        <v>74.900000000000006</v>
      </c>
      <c r="N13" s="47">
        <v>60.1</v>
      </c>
      <c r="O13" s="47">
        <v>50.3</v>
      </c>
      <c r="P13" s="47">
        <v>31.2</v>
      </c>
      <c r="Q13" s="47">
        <v>22.3</v>
      </c>
      <c r="R13" s="47">
        <v>14.5</v>
      </c>
      <c r="S13" s="47">
        <v>8.3000000000000007</v>
      </c>
    </row>
    <row r="14" spans="1:19" x14ac:dyDescent="0.2">
      <c r="A14" s="46">
        <v>2000</v>
      </c>
      <c r="B14" s="50">
        <v>75.3</v>
      </c>
      <c r="C14" s="50">
        <v>70.900000000000006</v>
      </c>
      <c r="D14" s="50">
        <v>56.1</v>
      </c>
      <c r="E14" s="50">
        <v>46.6</v>
      </c>
      <c r="F14" s="50">
        <v>28</v>
      </c>
      <c r="G14" s="50">
        <v>19.5</v>
      </c>
      <c r="H14" s="50">
        <v>12.3</v>
      </c>
      <c r="I14" s="50">
        <v>7</v>
      </c>
      <c r="J14" s="49"/>
      <c r="K14" s="48">
        <v>2000</v>
      </c>
      <c r="L14" s="50">
        <v>80.099999999999994</v>
      </c>
      <c r="M14" s="50">
        <v>75.599999999999994</v>
      </c>
      <c r="N14" s="50">
        <v>60.8</v>
      </c>
      <c r="O14" s="50">
        <v>51</v>
      </c>
      <c r="P14" s="50">
        <v>31.9</v>
      </c>
      <c r="Q14" s="50">
        <v>23</v>
      </c>
      <c r="R14" s="50">
        <v>15</v>
      </c>
      <c r="S14" s="50">
        <v>8.6</v>
      </c>
    </row>
    <row r="15" spans="1:19" x14ac:dyDescent="0.2">
      <c r="A15" s="46">
        <v>2001</v>
      </c>
      <c r="B15" s="50">
        <v>75.599999999999994</v>
      </c>
      <c r="C15" s="50">
        <v>71.2</v>
      </c>
      <c r="D15" s="50">
        <v>56.4</v>
      </c>
      <c r="E15" s="50">
        <v>46.9</v>
      </c>
      <c r="F15" s="50">
        <v>28.2</v>
      </c>
      <c r="G15" s="50">
        <v>19.7</v>
      </c>
      <c r="H15" s="50">
        <v>12.5</v>
      </c>
      <c r="I15" s="50">
        <v>7.1</v>
      </c>
      <c r="J15" s="49"/>
      <c r="K15" s="46">
        <v>2001</v>
      </c>
      <c r="L15" s="50">
        <v>80.400000000000006</v>
      </c>
      <c r="M15" s="50">
        <v>75.8</v>
      </c>
      <c r="N15" s="50">
        <v>61</v>
      </c>
      <c r="O15" s="50">
        <v>51.2</v>
      </c>
      <c r="P15" s="50">
        <v>32.1</v>
      </c>
      <c r="Q15" s="50">
        <v>23.2</v>
      </c>
      <c r="R15" s="50">
        <v>15.1</v>
      </c>
      <c r="S15" s="50">
        <v>8.6999999999999993</v>
      </c>
    </row>
    <row r="16" spans="1:19" x14ac:dyDescent="0.2">
      <c r="A16" s="46">
        <v>2002</v>
      </c>
      <c r="B16" s="47">
        <v>75.900000000000006</v>
      </c>
      <c r="C16" s="47">
        <v>71.400000000000006</v>
      </c>
      <c r="D16" s="47">
        <v>56.6</v>
      </c>
      <c r="E16" s="47">
        <v>47.1</v>
      </c>
      <c r="F16" s="47">
        <v>28.5</v>
      </c>
      <c r="G16" s="47">
        <v>19.899999999999999</v>
      </c>
      <c r="H16" s="47">
        <v>12.6</v>
      </c>
      <c r="I16" s="47">
        <v>7.1</v>
      </c>
      <c r="J16" s="49"/>
      <c r="K16" s="46">
        <v>2002</v>
      </c>
      <c r="L16" s="47">
        <v>80.5</v>
      </c>
      <c r="M16" s="47">
        <v>75.900000000000006</v>
      </c>
      <c r="N16" s="47">
        <v>61.1</v>
      </c>
      <c r="O16" s="47">
        <v>51.3</v>
      </c>
      <c r="P16" s="47">
        <v>32.200000000000003</v>
      </c>
      <c r="Q16" s="47">
        <v>23.3</v>
      </c>
      <c r="R16" s="47">
        <v>15.2</v>
      </c>
      <c r="S16" s="47">
        <v>8.6999999999999993</v>
      </c>
    </row>
    <row r="17" spans="1:19" x14ac:dyDescent="0.2">
      <c r="A17" s="46">
        <v>2003</v>
      </c>
      <c r="B17" s="47">
        <v>76.2</v>
      </c>
      <c r="C17" s="47">
        <v>71.7</v>
      </c>
      <c r="D17" s="47">
        <v>56.9</v>
      </c>
      <c r="E17" s="47">
        <v>47.4</v>
      </c>
      <c r="F17" s="47">
        <v>28.7</v>
      </c>
      <c r="G17" s="47">
        <v>20.2</v>
      </c>
      <c r="H17" s="47">
        <v>12.8</v>
      </c>
      <c r="I17" s="47">
        <v>7.3</v>
      </c>
      <c r="J17" s="49"/>
      <c r="K17" s="46">
        <v>2003</v>
      </c>
      <c r="L17" s="47">
        <v>80.7</v>
      </c>
      <c r="M17" s="47">
        <v>76.099999999999994</v>
      </c>
      <c r="N17" s="47">
        <v>61.3</v>
      </c>
      <c r="O17" s="47">
        <v>51.5</v>
      </c>
      <c r="P17" s="47">
        <v>32.4</v>
      </c>
      <c r="Q17" s="47">
        <v>23.4</v>
      </c>
      <c r="R17" s="47">
        <v>15.3</v>
      </c>
      <c r="S17" s="47">
        <v>8.6999999999999993</v>
      </c>
    </row>
    <row r="18" spans="1:19" x14ac:dyDescent="0.2">
      <c r="A18" s="51">
        <v>2004</v>
      </c>
      <c r="B18" s="47">
        <v>76.5</v>
      </c>
      <c r="C18" s="47">
        <v>72</v>
      </c>
      <c r="D18" s="47">
        <v>57.3</v>
      </c>
      <c r="E18" s="47">
        <v>47.7</v>
      </c>
      <c r="F18" s="47">
        <v>29</v>
      </c>
      <c r="G18" s="47">
        <v>20.5</v>
      </c>
      <c r="H18" s="47">
        <v>13.1</v>
      </c>
      <c r="I18" s="47">
        <v>7.4</v>
      </c>
      <c r="J18" s="51"/>
      <c r="K18" s="51">
        <v>2004</v>
      </c>
      <c r="L18" s="47">
        <v>80.900000000000006</v>
      </c>
      <c r="M18" s="47">
        <v>76.400000000000006</v>
      </c>
      <c r="N18" s="47">
        <v>61.5</v>
      </c>
      <c r="O18" s="47">
        <v>51.7</v>
      </c>
      <c r="P18" s="47">
        <v>32.6</v>
      </c>
      <c r="Q18" s="47">
        <v>23.6</v>
      </c>
      <c r="R18" s="47">
        <v>15.5</v>
      </c>
      <c r="S18" s="47">
        <v>8.8000000000000007</v>
      </c>
    </row>
    <row r="19" spans="1:19" x14ac:dyDescent="0.2">
      <c r="A19" s="51">
        <v>2005</v>
      </c>
      <c r="B19" s="47">
        <v>76.900000000000006</v>
      </c>
      <c r="C19" s="47">
        <v>72.400000000000006</v>
      </c>
      <c r="D19" s="47">
        <v>57.6</v>
      </c>
      <c r="E19" s="47">
        <v>48</v>
      </c>
      <c r="F19" s="47">
        <v>29.4</v>
      </c>
      <c r="G19" s="47">
        <v>20.8</v>
      </c>
      <c r="H19" s="47">
        <v>13.4</v>
      </c>
      <c r="I19" s="47">
        <v>7.6</v>
      </c>
      <c r="J19" s="51"/>
      <c r="K19" s="51">
        <v>2005</v>
      </c>
      <c r="L19" s="47">
        <v>81.3</v>
      </c>
      <c r="M19" s="47">
        <v>76.7</v>
      </c>
      <c r="N19" s="47">
        <v>61.9</v>
      </c>
      <c r="O19" s="47">
        <v>52</v>
      </c>
      <c r="P19" s="47">
        <v>32.9</v>
      </c>
      <c r="Q19" s="47">
        <v>23.9</v>
      </c>
      <c r="R19" s="47">
        <v>15.8</v>
      </c>
      <c r="S19" s="47">
        <v>9</v>
      </c>
    </row>
    <row r="20" spans="1:19" x14ac:dyDescent="0.2">
      <c r="C20" s="2"/>
      <c r="D20" s="2"/>
      <c r="E20" s="2"/>
      <c r="F20" s="2"/>
    </row>
  </sheetData>
  <mergeCells count="8">
    <mergeCell ref="C4:I4"/>
    <mergeCell ref="M4:S4"/>
    <mergeCell ref="C5:I5"/>
    <mergeCell ref="M5:S5"/>
    <mergeCell ref="B2:I2"/>
    <mergeCell ref="L2:S2"/>
    <mergeCell ref="B3:I3"/>
    <mergeCell ref="L3:S3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1" sqref="B11"/>
    </sheetView>
  </sheetViews>
  <sheetFormatPr defaultRowHeight="12.75" x14ac:dyDescent="0.2"/>
  <cols>
    <col min="1" max="1" width="20" customWidth="1"/>
    <col min="2" max="2" width="11.28515625" customWidth="1"/>
  </cols>
  <sheetData>
    <row r="1" spans="1:5" x14ac:dyDescent="0.2">
      <c r="A1" s="97"/>
      <c r="B1" s="98" t="s">
        <v>333</v>
      </c>
      <c r="C1" s="97"/>
      <c r="D1" s="99"/>
    </row>
    <row r="3" spans="1:5" x14ac:dyDescent="0.2">
      <c r="A3" s="100" t="s">
        <v>334</v>
      </c>
      <c r="B3" s="101">
        <v>0.25</v>
      </c>
      <c r="D3" s="101"/>
      <c r="E3" s="102"/>
    </row>
    <row r="4" spans="1:5" x14ac:dyDescent="0.2">
      <c r="A4" s="100" t="s">
        <v>335</v>
      </c>
      <c r="B4">
        <v>120</v>
      </c>
      <c r="D4" s="101"/>
      <c r="E4" s="9"/>
    </row>
    <row r="5" spans="1:5" x14ac:dyDescent="0.2">
      <c r="A5" s="100" t="s">
        <v>336</v>
      </c>
      <c r="B5" s="103">
        <v>25000</v>
      </c>
      <c r="D5" s="101"/>
      <c r="E5" s="9"/>
    </row>
    <row r="6" spans="1:5" x14ac:dyDescent="0.2">
      <c r="D6" s="101"/>
      <c r="E6" s="9"/>
    </row>
    <row r="7" spans="1:5" x14ac:dyDescent="0.2">
      <c r="D7" s="101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6" sqref="D16"/>
    </sheetView>
  </sheetViews>
  <sheetFormatPr defaultRowHeight="12.75" x14ac:dyDescent="0.2"/>
  <cols>
    <col min="1" max="1" width="11.85546875" customWidth="1"/>
    <col min="2" max="2" width="14.85546875" customWidth="1"/>
    <col min="3" max="3" width="11.28515625" style="2" bestFit="1" customWidth="1"/>
    <col min="4" max="4" width="12.28515625" style="2" bestFit="1" customWidth="1"/>
    <col min="5" max="5" width="15.140625" style="2" customWidth="1"/>
    <col min="6" max="6" width="12.28515625" style="2" bestFit="1" customWidth="1"/>
  </cols>
  <sheetData>
    <row r="1" spans="1:7" x14ac:dyDescent="0.2">
      <c r="A1" t="s">
        <v>0</v>
      </c>
      <c r="B1" s="2">
        <v>500</v>
      </c>
    </row>
    <row r="2" spans="1:7" x14ac:dyDescent="0.2">
      <c r="A2" t="s">
        <v>1</v>
      </c>
      <c r="B2" s="6">
        <v>0.15</v>
      </c>
    </row>
    <row r="4" spans="1:7" ht="38.25" x14ac:dyDescent="0.2">
      <c r="A4" s="3" t="s">
        <v>6</v>
      </c>
      <c r="B4" s="3" t="s">
        <v>2</v>
      </c>
      <c r="C4" s="4" t="s">
        <v>3</v>
      </c>
      <c r="D4" s="4" t="s">
        <v>4</v>
      </c>
      <c r="E4" s="4" t="s">
        <v>337</v>
      </c>
      <c r="F4" s="4" t="s">
        <v>5</v>
      </c>
      <c r="G4" s="1"/>
    </row>
    <row r="5" spans="1:7" x14ac:dyDescent="0.2">
      <c r="A5">
        <v>1</v>
      </c>
      <c r="B5">
        <v>12</v>
      </c>
      <c r="C5" s="2">
        <v>10000</v>
      </c>
      <c r="D5" s="2">
        <f>B5*C5</f>
        <v>120000</v>
      </c>
      <c r="E5" s="2">
        <f>C5+(C5*$B$2)+$B$1</f>
        <v>12000</v>
      </c>
      <c r="F5" s="2">
        <f>E5*B5</f>
        <v>144000</v>
      </c>
    </row>
    <row r="6" spans="1:7" x14ac:dyDescent="0.2">
      <c r="A6">
        <v>2</v>
      </c>
      <c r="B6">
        <v>4</v>
      </c>
      <c r="C6" s="2">
        <v>11500</v>
      </c>
      <c r="D6" s="2">
        <f>B6*C6</f>
        <v>46000</v>
      </c>
      <c r="E6" s="2">
        <f>C6+(C6*$B$2)+$B$1</f>
        <v>13725</v>
      </c>
      <c r="F6" s="2">
        <f>E6*B6</f>
        <v>54900</v>
      </c>
    </row>
    <row r="7" spans="1:7" x14ac:dyDescent="0.2">
      <c r="A7">
        <v>3</v>
      </c>
      <c r="B7">
        <v>8</v>
      </c>
      <c r="C7" s="2">
        <v>13000</v>
      </c>
      <c r="D7" s="2">
        <f>B7*C7</f>
        <v>104000</v>
      </c>
      <c r="E7" s="2">
        <f>C7+(C7*$B$2)+$B$1</f>
        <v>15450</v>
      </c>
      <c r="F7" s="2">
        <f>E7*B7</f>
        <v>123600</v>
      </c>
    </row>
    <row r="8" spans="1:7" x14ac:dyDescent="0.2">
      <c r="A8">
        <v>4</v>
      </c>
      <c r="B8">
        <v>5</v>
      </c>
      <c r="C8" s="2">
        <v>14000</v>
      </c>
      <c r="D8" s="2">
        <f>B8*C8</f>
        <v>70000</v>
      </c>
      <c r="E8" s="2">
        <f>C8+(C8*$B$2)+$B$1</f>
        <v>16600</v>
      </c>
      <c r="F8" s="2">
        <f>E8*B8</f>
        <v>83000</v>
      </c>
    </row>
    <row r="9" spans="1:7" x14ac:dyDescent="0.2">
      <c r="A9">
        <v>5</v>
      </c>
      <c r="B9">
        <v>3</v>
      </c>
      <c r="C9" s="2">
        <v>16000</v>
      </c>
      <c r="D9" s="2">
        <f>B9*C9</f>
        <v>48000</v>
      </c>
      <c r="E9" s="2">
        <f>C9+(C9*$B$2)+$B$1</f>
        <v>18900</v>
      </c>
      <c r="F9" s="2">
        <f>E9*B9</f>
        <v>56700</v>
      </c>
    </row>
    <row r="11" spans="1:7" x14ac:dyDescent="0.2">
      <c r="A11" s="1" t="s">
        <v>7</v>
      </c>
      <c r="B11" s="5"/>
      <c r="D11" s="2">
        <f>SUM(D5:D9)</f>
        <v>388000</v>
      </c>
      <c r="F11" s="2">
        <f>SUM(F5:F10)</f>
        <v>462200</v>
      </c>
    </row>
  </sheetData>
  <phoneticPr fontId="5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workbookViewId="0">
      <selection activeCell="B30" sqref="B30"/>
    </sheetView>
  </sheetViews>
  <sheetFormatPr defaultColWidth="8.85546875" defaultRowHeight="12.75" x14ac:dyDescent="0.2"/>
  <cols>
    <col min="1" max="1" width="10" customWidth="1"/>
    <col min="2" max="2" width="13.42578125" customWidth="1"/>
  </cols>
  <sheetData>
    <row r="1" spans="1:12" x14ac:dyDescent="0.2">
      <c r="A1" t="s">
        <v>11</v>
      </c>
      <c r="B1" t="s">
        <v>12</v>
      </c>
      <c r="C1" t="s">
        <v>13</v>
      </c>
      <c r="D1" t="s">
        <v>14</v>
      </c>
      <c r="E1" t="s">
        <v>15</v>
      </c>
      <c r="F1" t="s">
        <v>16</v>
      </c>
      <c r="G1" t="s">
        <v>17</v>
      </c>
      <c r="H1" t="s">
        <v>18</v>
      </c>
      <c r="I1" t="s">
        <v>19</v>
      </c>
      <c r="J1" t="s">
        <v>20</v>
      </c>
      <c r="K1" t="s">
        <v>21</v>
      </c>
      <c r="L1" t="s">
        <v>22</v>
      </c>
    </row>
    <row r="2" spans="1:12" x14ac:dyDescent="0.2">
      <c r="A2" t="s">
        <v>23</v>
      </c>
      <c r="B2" t="s">
        <v>24</v>
      </c>
      <c r="C2" s="9">
        <v>7.42</v>
      </c>
      <c r="D2" s="9">
        <v>5.65</v>
      </c>
      <c r="E2" s="9">
        <v>71.37</v>
      </c>
      <c r="F2" s="9">
        <v>9.18</v>
      </c>
      <c r="G2" s="9">
        <v>48.16</v>
      </c>
      <c r="H2" s="9">
        <v>5.05</v>
      </c>
      <c r="I2" s="9">
        <v>5.88</v>
      </c>
      <c r="J2" s="9">
        <v>53.41</v>
      </c>
      <c r="K2" s="9">
        <v>24.62</v>
      </c>
      <c r="L2" s="9">
        <v>30.77</v>
      </c>
    </row>
    <row r="3" spans="1:12" x14ac:dyDescent="0.2">
      <c r="A3" t="s">
        <v>25</v>
      </c>
      <c r="B3" t="s">
        <v>24</v>
      </c>
      <c r="C3" s="9">
        <v>24.72</v>
      </c>
      <c r="D3" s="9">
        <v>21.43</v>
      </c>
      <c r="E3" s="9">
        <v>2.69</v>
      </c>
      <c r="F3" s="9">
        <v>97.31</v>
      </c>
      <c r="G3" s="9">
        <v>7.07</v>
      </c>
      <c r="H3" s="9">
        <v>0</v>
      </c>
      <c r="I3" s="9">
        <v>0</v>
      </c>
      <c r="J3" s="9">
        <v>3.7</v>
      </c>
      <c r="K3" s="9">
        <v>71.430000000000007</v>
      </c>
      <c r="L3" s="9">
        <v>14.29</v>
      </c>
    </row>
    <row r="4" spans="1:12" x14ac:dyDescent="0.2">
      <c r="A4" t="s">
        <v>26</v>
      </c>
      <c r="B4" t="s">
        <v>24</v>
      </c>
      <c r="C4" s="9">
        <v>6.78</v>
      </c>
      <c r="D4" s="9">
        <v>0</v>
      </c>
      <c r="E4" s="9">
        <v>56.52</v>
      </c>
      <c r="F4" s="9">
        <v>28.26</v>
      </c>
      <c r="G4" s="9">
        <v>51.06</v>
      </c>
      <c r="H4" s="9">
        <v>6.38</v>
      </c>
      <c r="I4" s="9">
        <v>0</v>
      </c>
      <c r="J4" s="9">
        <v>16.670000000000002</v>
      </c>
      <c r="K4" s="9">
        <v>33.33</v>
      </c>
      <c r="L4" s="9">
        <v>33.33</v>
      </c>
    </row>
    <row r="5" spans="1:12" x14ac:dyDescent="0.2">
      <c r="A5" t="s">
        <v>27</v>
      </c>
      <c r="B5" t="s">
        <v>24</v>
      </c>
      <c r="C5" s="9">
        <v>43.71</v>
      </c>
      <c r="D5" s="9">
        <v>27.03</v>
      </c>
      <c r="E5" s="9">
        <v>19.28</v>
      </c>
      <c r="F5" s="9">
        <v>75.209999999999994</v>
      </c>
      <c r="G5" s="9">
        <v>12.55</v>
      </c>
      <c r="H5" s="9">
        <v>0.43</v>
      </c>
      <c r="I5" s="9">
        <v>11.11</v>
      </c>
      <c r="J5" s="9">
        <v>5.0599999999999996</v>
      </c>
      <c r="K5" s="9">
        <v>21.43</v>
      </c>
      <c r="L5" s="9">
        <v>21.43</v>
      </c>
    </row>
    <row r="6" spans="1:12" x14ac:dyDescent="0.2">
      <c r="A6" t="s">
        <v>28</v>
      </c>
      <c r="B6" t="s">
        <v>29</v>
      </c>
      <c r="C6" s="9">
        <v>42.34</v>
      </c>
      <c r="D6" s="9">
        <v>35.71</v>
      </c>
      <c r="E6" s="9">
        <v>10.67</v>
      </c>
      <c r="F6" s="9">
        <v>29.33</v>
      </c>
      <c r="G6" s="9">
        <v>19.739999999999998</v>
      </c>
      <c r="H6" s="9">
        <v>2.63</v>
      </c>
      <c r="I6" s="9">
        <v>0</v>
      </c>
      <c r="J6" s="9">
        <v>50</v>
      </c>
      <c r="K6" s="9">
        <v>50</v>
      </c>
      <c r="L6" s="9">
        <v>0</v>
      </c>
    </row>
    <row r="7" spans="1:12" x14ac:dyDescent="0.2">
      <c r="A7" t="s">
        <v>30</v>
      </c>
      <c r="B7" t="s">
        <v>29</v>
      </c>
      <c r="C7" s="9">
        <v>20</v>
      </c>
      <c r="D7" s="9">
        <v>17.95</v>
      </c>
      <c r="E7" s="9">
        <v>31.15</v>
      </c>
      <c r="F7" s="9">
        <v>0</v>
      </c>
      <c r="G7" s="9">
        <v>28.57</v>
      </c>
      <c r="H7" s="9">
        <v>4.76</v>
      </c>
      <c r="I7" s="9">
        <v>-1</v>
      </c>
      <c r="J7" s="9">
        <v>35.71</v>
      </c>
      <c r="K7" s="9">
        <v>22.22</v>
      </c>
      <c r="L7" s="9">
        <v>22.22</v>
      </c>
    </row>
    <row r="8" spans="1:12" x14ac:dyDescent="0.2">
      <c r="A8" t="s">
        <v>31</v>
      </c>
      <c r="B8" t="s">
        <v>29</v>
      </c>
      <c r="C8" s="9">
        <v>27.69</v>
      </c>
      <c r="D8" s="9">
        <v>57.14</v>
      </c>
      <c r="E8" s="9">
        <v>29.73</v>
      </c>
      <c r="F8" s="9">
        <v>13.51</v>
      </c>
      <c r="G8" s="9">
        <v>38.71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">
      <c r="A9" t="s">
        <v>32</v>
      </c>
      <c r="B9" t="s">
        <v>29</v>
      </c>
      <c r="C9" s="9">
        <v>50.7</v>
      </c>
      <c r="D9" s="9">
        <v>41.18</v>
      </c>
      <c r="E9" s="9">
        <v>5.63</v>
      </c>
      <c r="F9" s="9">
        <v>92.81</v>
      </c>
      <c r="G9" s="9">
        <v>10.19</v>
      </c>
      <c r="H9" s="9">
        <v>2.78</v>
      </c>
      <c r="I9" s="9">
        <v>0</v>
      </c>
      <c r="J9" s="9">
        <v>6.06</v>
      </c>
      <c r="K9" s="9">
        <v>40</v>
      </c>
      <c r="L9" s="9">
        <v>20</v>
      </c>
    </row>
    <row r="10" spans="1:12" x14ac:dyDescent="0.2">
      <c r="A10" t="s">
        <v>33</v>
      </c>
      <c r="B10" t="s">
        <v>29</v>
      </c>
      <c r="C10" s="9">
        <v>9.86</v>
      </c>
      <c r="D10" s="9">
        <v>0</v>
      </c>
      <c r="E10" s="9">
        <v>81.48</v>
      </c>
      <c r="F10" s="9">
        <v>7.41</v>
      </c>
      <c r="G10" s="9">
        <v>47.17</v>
      </c>
      <c r="H10" s="9">
        <v>1.89</v>
      </c>
      <c r="I10" s="9">
        <v>0</v>
      </c>
      <c r="J10" s="9">
        <v>20</v>
      </c>
      <c r="K10" s="9">
        <v>0</v>
      </c>
      <c r="L10" s="9">
        <v>50</v>
      </c>
    </row>
    <row r="11" spans="1:12" x14ac:dyDescent="0.2">
      <c r="A11" t="s">
        <v>34</v>
      </c>
      <c r="B11" t="s">
        <v>35</v>
      </c>
      <c r="C11" s="9">
        <v>23.36</v>
      </c>
      <c r="D11" s="9">
        <v>15.99</v>
      </c>
      <c r="E11" s="9">
        <v>41.14</v>
      </c>
      <c r="F11" s="9">
        <v>30.66</v>
      </c>
      <c r="G11" s="9">
        <v>32.69</v>
      </c>
      <c r="H11" s="9">
        <v>4.2</v>
      </c>
      <c r="I11" s="9">
        <v>9.68</v>
      </c>
      <c r="J11" s="9">
        <v>24.22</v>
      </c>
      <c r="K11" s="9">
        <v>32.26</v>
      </c>
      <c r="L11" s="9">
        <v>30.65</v>
      </c>
    </row>
    <row r="12" spans="1:12" x14ac:dyDescent="0.2">
      <c r="A12" t="s">
        <v>36</v>
      </c>
      <c r="B12" t="s">
        <v>35</v>
      </c>
      <c r="C12" s="9">
        <v>17.73</v>
      </c>
      <c r="D12" s="9">
        <v>14.12</v>
      </c>
      <c r="E12" s="9">
        <v>41.23</v>
      </c>
      <c r="F12" s="9">
        <v>23.33</v>
      </c>
      <c r="G12" s="9">
        <v>38.58</v>
      </c>
      <c r="H12" s="9">
        <v>3.94</v>
      </c>
      <c r="I12" s="9">
        <v>8.33</v>
      </c>
      <c r="J12" s="9">
        <v>31.79</v>
      </c>
      <c r="K12" s="9">
        <v>28.09</v>
      </c>
      <c r="L12" s="9">
        <v>24.72</v>
      </c>
    </row>
    <row r="13" spans="1:12" x14ac:dyDescent="0.2">
      <c r="A13" t="s">
        <v>37</v>
      </c>
      <c r="B13" t="s">
        <v>35</v>
      </c>
      <c r="C13" s="9">
        <v>20.059999999999999</v>
      </c>
      <c r="D13" s="9">
        <v>13.41</v>
      </c>
      <c r="E13" s="9">
        <v>33.75</v>
      </c>
      <c r="F13" s="9">
        <v>53.3</v>
      </c>
      <c r="G13" s="9">
        <v>31.35</v>
      </c>
      <c r="H13" s="9">
        <v>4.05</v>
      </c>
      <c r="I13" s="9">
        <v>14.29</v>
      </c>
      <c r="J13" s="9">
        <v>21</v>
      </c>
      <c r="K13" s="9">
        <v>25.6</v>
      </c>
      <c r="L13" s="9">
        <v>32.74</v>
      </c>
    </row>
    <row r="14" spans="1:12" x14ac:dyDescent="0.2">
      <c r="A14" t="s">
        <v>38</v>
      </c>
      <c r="B14" t="s">
        <v>39</v>
      </c>
      <c r="C14" s="9">
        <v>18.21</v>
      </c>
      <c r="D14" s="9">
        <v>13.54</v>
      </c>
      <c r="E14" s="9">
        <v>48.78</v>
      </c>
      <c r="F14" s="9">
        <v>28.91</v>
      </c>
      <c r="G14" s="9">
        <v>34.950000000000003</v>
      </c>
      <c r="H14" s="9">
        <v>5.43</v>
      </c>
      <c r="I14" s="9">
        <v>13.25</v>
      </c>
      <c r="J14" s="9">
        <v>26.71</v>
      </c>
      <c r="K14" s="9">
        <v>34.46</v>
      </c>
      <c r="L14" s="9">
        <v>34.46</v>
      </c>
    </row>
    <row r="15" spans="1:12" x14ac:dyDescent="0.2">
      <c r="A15" t="s">
        <v>40</v>
      </c>
      <c r="B15" t="s">
        <v>39</v>
      </c>
      <c r="C15" s="9">
        <v>25.77</v>
      </c>
      <c r="D15" s="9">
        <v>11.42</v>
      </c>
      <c r="E15" s="9">
        <v>12.49</v>
      </c>
      <c r="F15" s="9">
        <v>81.12</v>
      </c>
      <c r="G15" s="9">
        <v>16.36</v>
      </c>
      <c r="H15" s="9">
        <v>2.16</v>
      </c>
      <c r="I15" s="9">
        <v>10.53</v>
      </c>
      <c r="J15" s="9">
        <v>6.64</v>
      </c>
      <c r="K15" s="9">
        <v>34.130000000000003</v>
      </c>
      <c r="L15" s="9">
        <v>15.08</v>
      </c>
    </row>
    <row r="16" spans="1:12" x14ac:dyDescent="0.2">
      <c r="A16" t="s">
        <v>41</v>
      </c>
      <c r="B16" t="s">
        <v>42</v>
      </c>
      <c r="C16" s="9">
        <v>12.56</v>
      </c>
      <c r="D16" s="9">
        <v>25.76</v>
      </c>
      <c r="E16" s="9">
        <v>64.25</v>
      </c>
      <c r="F16" s="9">
        <v>12.85</v>
      </c>
      <c r="G16" s="9">
        <v>68.89</v>
      </c>
      <c r="H16" s="9">
        <v>18.89</v>
      </c>
      <c r="I16" s="9">
        <v>16.670000000000002</v>
      </c>
      <c r="J16" s="9">
        <v>41.67</v>
      </c>
      <c r="K16" s="9">
        <v>21.43</v>
      </c>
      <c r="L16" s="9">
        <v>78.569999999999993</v>
      </c>
    </row>
    <row r="17" spans="1:12" x14ac:dyDescent="0.2">
      <c r="A17" t="s">
        <v>43</v>
      </c>
      <c r="B17" t="s">
        <v>42</v>
      </c>
      <c r="C17" s="9">
        <v>36.92</v>
      </c>
      <c r="D17" s="9">
        <v>26.68</v>
      </c>
      <c r="E17" s="9">
        <v>6.23</v>
      </c>
      <c r="F17" s="9">
        <v>90.21</v>
      </c>
      <c r="G17" s="9">
        <v>11.29</v>
      </c>
      <c r="H17" s="9">
        <v>1.1599999999999999</v>
      </c>
      <c r="I17" s="9">
        <v>20.97</v>
      </c>
      <c r="J17" s="9">
        <v>2.73</v>
      </c>
      <c r="K17" s="9">
        <v>52</v>
      </c>
      <c r="L17" s="9">
        <v>16</v>
      </c>
    </row>
    <row r="18" spans="1:12" x14ac:dyDescent="0.2">
      <c r="A18" t="s">
        <v>44</v>
      </c>
      <c r="B18" t="s">
        <v>42</v>
      </c>
      <c r="C18" s="9">
        <v>38.619999999999997</v>
      </c>
      <c r="D18" s="9">
        <v>29.16</v>
      </c>
      <c r="E18" s="9">
        <v>3.96</v>
      </c>
      <c r="F18" s="9">
        <v>94.83</v>
      </c>
      <c r="G18" s="9">
        <v>10.96</v>
      </c>
      <c r="H18" s="9">
        <v>0.8</v>
      </c>
      <c r="I18" s="9">
        <v>22.75</v>
      </c>
      <c r="J18" s="9">
        <v>1.9</v>
      </c>
      <c r="K18" s="9">
        <v>35.340000000000003</v>
      </c>
      <c r="L18" s="9">
        <v>23.28</v>
      </c>
    </row>
    <row r="19" spans="1:12" x14ac:dyDescent="0.2">
      <c r="A19" t="s">
        <v>45</v>
      </c>
      <c r="B19" t="s">
        <v>46</v>
      </c>
      <c r="C19" s="9">
        <v>11.11</v>
      </c>
      <c r="D19" s="9">
        <v>11.64</v>
      </c>
      <c r="E19" s="9">
        <v>53.38</v>
      </c>
      <c r="F19" s="9">
        <v>30.65</v>
      </c>
      <c r="G19" s="9">
        <v>40.96</v>
      </c>
      <c r="H19" s="9">
        <v>6.22</v>
      </c>
      <c r="I19" s="9">
        <v>8</v>
      </c>
      <c r="J19" s="9">
        <v>39.51</v>
      </c>
      <c r="K19" s="9">
        <v>29.74</v>
      </c>
      <c r="L19" s="9">
        <v>41.26</v>
      </c>
    </row>
    <row r="20" spans="1:12" x14ac:dyDescent="0.2">
      <c r="A20" t="s">
        <v>47</v>
      </c>
      <c r="B20" t="s">
        <v>46</v>
      </c>
      <c r="C20" s="9">
        <v>14.52</v>
      </c>
      <c r="D20" s="9">
        <v>11.29</v>
      </c>
      <c r="E20" s="9">
        <v>39.450000000000003</v>
      </c>
      <c r="F20" s="9">
        <v>45.41</v>
      </c>
      <c r="G20" s="9">
        <v>25.79</v>
      </c>
      <c r="H20" s="9">
        <v>2.68</v>
      </c>
      <c r="I20" s="9">
        <v>13.21</v>
      </c>
      <c r="J20" s="9">
        <v>12.95</v>
      </c>
      <c r="K20" s="9">
        <v>46.99</v>
      </c>
      <c r="L20" s="9">
        <v>27.71</v>
      </c>
    </row>
    <row r="21" spans="1:12" x14ac:dyDescent="0.2">
      <c r="A21" t="s">
        <v>48</v>
      </c>
      <c r="B21" t="s">
        <v>46</v>
      </c>
      <c r="C21" s="9">
        <v>7.93</v>
      </c>
      <c r="D21" s="9">
        <v>8.36</v>
      </c>
      <c r="E21" s="9">
        <v>66.67</v>
      </c>
      <c r="F21" s="9">
        <v>23.01</v>
      </c>
      <c r="G21" s="9">
        <v>46.37</v>
      </c>
      <c r="H21" s="9">
        <v>8.6999999999999993</v>
      </c>
      <c r="I21" s="9">
        <v>5.58</v>
      </c>
      <c r="J21" s="9">
        <v>28.38</v>
      </c>
      <c r="K21" s="9">
        <v>36.67</v>
      </c>
      <c r="L21" s="9">
        <v>48.72</v>
      </c>
    </row>
    <row r="22" spans="1:12" x14ac:dyDescent="0.2">
      <c r="A22" t="s">
        <v>49</v>
      </c>
      <c r="B22" t="s">
        <v>50</v>
      </c>
      <c r="C22" s="9">
        <v>21.15</v>
      </c>
      <c r="D22" s="9">
        <v>16.8</v>
      </c>
      <c r="E22" s="9">
        <v>40.21</v>
      </c>
      <c r="F22" s="9">
        <v>6.42</v>
      </c>
      <c r="G22" s="9">
        <v>35.659999999999997</v>
      </c>
      <c r="H22" s="9">
        <v>5.58</v>
      </c>
      <c r="I22" s="9">
        <v>4.88</v>
      </c>
      <c r="J22" s="9">
        <v>36.619999999999997</v>
      </c>
      <c r="K22" s="9">
        <v>37.06</v>
      </c>
      <c r="L22" s="9">
        <v>28.43</v>
      </c>
    </row>
    <row r="23" spans="1:12" x14ac:dyDescent="0.2">
      <c r="A23" t="s">
        <v>51</v>
      </c>
      <c r="B23" t="s">
        <v>50</v>
      </c>
      <c r="C23" s="9">
        <v>8.02</v>
      </c>
      <c r="D23" s="9">
        <v>9.9600000000000009</v>
      </c>
      <c r="E23" s="9">
        <v>69.959999999999994</v>
      </c>
      <c r="F23" s="9">
        <v>5.36</v>
      </c>
      <c r="G23" s="9">
        <v>60.09</v>
      </c>
      <c r="H23" s="9">
        <v>13.37</v>
      </c>
      <c r="I23" s="9">
        <v>6.51</v>
      </c>
      <c r="J23" s="9">
        <v>50.44</v>
      </c>
      <c r="K23" s="9">
        <v>25.71</v>
      </c>
      <c r="L23" s="9">
        <v>53.07</v>
      </c>
    </row>
    <row r="24" spans="1:12" x14ac:dyDescent="0.2">
      <c r="A24" t="s">
        <v>52</v>
      </c>
      <c r="B24" t="s">
        <v>50</v>
      </c>
      <c r="C24" s="9">
        <v>6.49</v>
      </c>
      <c r="D24" s="9">
        <v>7.41</v>
      </c>
      <c r="E24" s="9">
        <v>80.89</v>
      </c>
      <c r="F24" s="9">
        <v>3.59</v>
      </c>
      <c r="G24" s="9">
        <v>72.84</v>
      </c>
      <c r="H24" s="9">
        <v>18.489999999999998</v>
      </c>
      <c r="I24" s="9">
        <v>5.18</v>
      </c>
      <c r="J24" s="9">
        <v>38.58</v>
      </c>
      <c r="K24" s="9">
        <v>20.399999999999999</v>
      </c>
      <c r="L24" s="9">
        <v>61.19</v>
      </c>
    </row>
    <row r="25" spans="1:12" x14ac:dyDescent="0.2">
      <c r="A25" t="s">
        <v>53</v>
      </c>
      <c r="B25" t="s">
        <v>54</v>
      </c>
      <c r="C25" s="9">
        <v>7.83</v>
      </c>
      <c r="D25" s="9">
        <v>10.19</v>
      </c>
      <c r="E25" s="9">
        <v>67.12</v>
      </c>
      <c r="F25" s="9">
        <v>25.63</v>
      </c>
      <c r="G25" s="9">
        <v>55.48</v>
      </c>
      <c r="H25" s="9">
        <v>13.02</v>
      </c>
      <c r="I25" s="9">
        <v>6.9</v>
      </c>
      <c r="J25" s="9">
        <v>28.77</v>
      </c>
      <c r="K25" s="9">
        <v>29.47</v>
      </c>
      <c r="L25" s="9">
        <v>52.98</v>
      </c>
    </row>
    <row r="26" spans="1:12" x14ac:dyDescent="0.2">
      <c r="A26" t="s">
        <v>55</v>
      </c>
      <c r="B26" t="s">
        <v>54</v>
      </c>
      <c r="C26" s="9">
        <v>18.55</v>
      </c>
      <c r="D26" s="9">
        <v>21.2</v>
      </c>
      <c r="E26" s="9">
        <v>31.03</v>
      </c>
      <c r="F26" s="9">
        <v>67.27</v>
      </c>
      <c r="G26" s="9">
        <v>33.020000000000003</v>
      </c>
      <c r="H26" s="9">
        <v>3.93</v>
      </c>
      <c r="I26" s="9">
        <v>13.07</v>
      </c>
      <c r="J26" s="9">
        <v>4.62</v>
      </c>
      <c r="K26" s="9">
        <v>37.78</v>
      </c>
      <c r="L26" s="9">
        <v>45.78</v>
      </c>
    </row>
    <row r="27" spans="1:12" x14ac:dyDescent="0.2">
      <c r="A27" t="s">
        <v>56</v>
      </c>
      <c r="B27" t="s">
        <v>54</v>
      </c>
      <c r="C27" s="9">
        <v>15.44</v>
      </c>
      <c r="D27" s="9">
        <v>14.29</v>
      </c>
      <c r="E27" s="9">
        <v>33.799999999999997</v>
      </c>
      <c r="F27" s="9">
        <v>65.06</v>
      </c>
      <c r="G27" s="9">
        <v>33.39</v>
      </c>
      <c r="H27" s="9">
        <v>4.54</v>
      </c>
      <c r="I27" s="9">
        <v>9.1999999999999993</v>
      </c>
      <c r="J27" s="9">
        <v>5.56</v>
      </c>
      <c r="K27" s="9">
        <v>39.32</v>
      </c>
      <c r="L27" s="9">
        <v>41.18</v>
      </c>
    </row>
    <row r="28" spans="1:12" x14ac:dyDescent="0.2">
      <c r="A28" t="s">
        <v>57</v>
      </c>
      <c r="B28" t="s">
        <v>54</v>
      </c>
      <c r="C28" s="9">
        <v>17.559999999999999</v>
      </c>
      <c r="D28" s="9">
        <v>16.62</v>
      </c>
      <c r="E28" s="9">
        <v>29.24</v>
      </c>
      <c r="F28" s="9">
        <v>69.28</v>
      </c>
      <c r="G28" s="9">
        <v>35.67</v>
      </c>
      <c r="H28" s="9">
        <v>5.95</v>
      </c>
      <c r="I28" s="9">
        <v>14.84</v>
      </c>
      <c r="J28" s="9">
        <v>3.67</v>
      </c>
      <c r="K28" s="9">
        <v>39.880000000000003</v>
      </c>
      <c r="L28" s="9">
        <v>40.46</v>
      </c>
    </row>
    <row r="29" spans="1:12" x14ac:dyDescent="0.2">
      <c r="A29" t="s">
        <v>58</v>
      </c>
      <c r="B29" t="s">
        <v>59</v>
      </c>
      <c r="C29" s="9">
        <v>12.7</v>
      </c>
      <c r="D29" s="9">
        <v>13.56</v>
      </c>
      <c r="E29" s="9">
        <v>49.88</v>
      </c>
      <c r="F29" s="9">
        <v>46.38</v>
      </c>
      <c r="G29" s="9">
        <v>43.55</v>
      </c>
      <c r="H29" s="9">
        <v>10.94</v>
      </c>
      <c r="I29" s="9">
        <v>11.92</v>
      </c>
      <c r="J29" s="9">
        <v>19.940000000000001</v>
      </c>
      <c r="K29" s="9">
        <v>32.31</v>
      </c>
      <c r="L29" s="9">
        <v>49.3</v>
      </c>
    </row>
    <row r="30" spans="1:12" x14ac:dyDescent="0.2">
      <c r="A30" t="s">
        <v>60</v>
      </c>
      <c r="B30" t="s">
        <v>59</v>
      </c>
      <c r="C30" s="9">
        <v>21.95</v>
      </c>
      <c r="D30" s="9">
        <v>21.9</v>
      </c>
      <c r="E30" s="9">
        <v>25.36</v>
      </c>
      <c r="F30" s="9">
        <v>70.86</v>
      </c>
      <c r="G30" s="9">
        <v>28.01</v>
      </c>
      <c r="H30" s="9">
        <v>3.15</v>
      </c>
      <c r="I30" s="9">
        <v>23.44</v>
      </c>
      <c r="J30" s="9">
        <v>5.91</v>
      </c>
      <c r="K30" s="9">
        <v>49.58</v>
      </c>
      <c r="L30" s="9">
        <v>34.03</v>
      </c>
    </row>
    <row r="31" spans="1:12" x14ac:dyDescent="0.2">
      <c r="A31" t="s">
        <v>61</v>
      </c>
      <c r="B31" t="s">
        <v>62</v>
      </c>
      <c r="C31" s="9">
        <v>14.7</v>
      </c>
      <c r="D31" s="9">
        <v>17.690000000000001</v>
      </c>
      <c r="E31" s="9">
        <v>32.22</v>
      </c>
      <c r="F31" s="9">
        <v>65.98</v>
      </c>
      <c r="G31" s="9">
        <v>38.53</v>
      </c>
      <c r="H31" s="9">
        <v>7.6</v>
      </c>
      <c r="I31" s="9">
        <v>9.25</v>
      </c>
      <c r="J31" s="9">
        <v>7.06</v>
      </c>
      <c r="K31" s="9">
        <v>41.48</v>
      </c>
      <c r="L31" s="9">
        <v>46.72</v>
      </c>
    </row>
    <row r="32" spans="1:12" x14ac:dyDescent="0.2">
      <c r="A32" t="s">
        <v>63</v>
      </c>
      <c r="B32" t="s">
        <v>62</v>
      </c>
      <c r="C32" s="9">
        <v>36.58</v>
      </c>
      <c r="D32" s="9">
        <v>30.08</v>
      </c>
      <c r="E32" s="9">
        <v>1.52</v>
      </c>
      <c r="F32" s="9">
        <v>96.75</v>
      </c>
      <c r="G32" s="9">
        <v>16.059999999999999</v>
      </c>
      <c r="H32" s="9">
        <v>1.25</v>
      </c>
      <c r="I32" s="9">
        <v>33.94</v>
      </c>
      <c r="J32" s="9">
        <v>0.15</v>
      </c>
      <c r="K32" s="9">
        <v>54.63</v>
      </c>
      <c r="L32" s="9">
        <v>23.79</v>
      </c>
    </row>
    <row r="33" spans="1:12" x14ac:dyDescent="0.2">
      <c r="A33" t="s">
        <v>64</v>
      </c>
      <c r="B33" t="s">
        <v>62</v>
      </c>
      <c r="C33" s="9">
        <v>34.78</v>
      </c>
      <c r="D33" s="9">
        <v>27.14</v>
      </c>
      <c r="E33" s="9">
        <v>3.88</v>
      </c>
      <c r="F33" s="9">
        <v>94.83</v>
      </c>
      <c r="G33" s="9">
        <v>16.68</v>
      </c>
      <c r="H33" s="9">
        <v>2.12</v>
      </c>
      <c r="I33" s="9">
        <v>35.19</v>
      </c>
      <c r="J33" s="9">
        <v>2.11</v>
      </c>
      <c r="K33" s="9">
        <v>52.63</v>
      </c>
      <c r="L33" s="9">
        <v>29.82</v>
      </c>
    </row>
    <row r="34" spans="1:12" x14ac:dyDescent="0.2">
      <c r="A34" t="s">
        <v>65</v>
      </c>
      <c r="B34" t="s">
        <v>66</v>
      </c>
      <c r="C34" s="9">
        <v>12.21</v>
      </c>
      <c r="D34" s="9">
        <v>12.88</v>
      </c>
      <c r="E34" s="9">
        <v>54.02</v>
      </c>
      <c r="F34" s="9">
        <v>28.67</v>
      </c>
      <c r="G34" s="9">
        <v>44.94</v>
      </c>
      <c r="H34" s="9">
        <v>6.75</v>
      </c>
      <c r="I34" s="9">
        <v>11.59</v>
      </c>
      <c r="J34" s="9">
        <v>34.17</v>
      </c>
      <c r="K34" s="9">
        <v>31.7</v>
      </c>
      <c r="L34" s="9">
        <v>43.77</v>
      </c>
    </row>
    <row r="35" spans="1:12" x14ac:dyDescent="0.2">
      <c r="A35" t="s">
        <v>67</v>
      </c>
      <c r="B35" t="s">
        <v>66</v>
      </c>
      <c r="C35" s="9">
        <v>28.71</v>
      </c>
      <c r="D35" s="9">
        <v>21.44</v>
      </c>
      <c r="E35" s="9">
        <v>11.13</v>
      </c>
      <c r="F35" s="9">
        <v>84.84</v>
      </c>
      <c r="G35" s="9">
        <v>18.36</v>
      </c>
      <c r="H35" s="9">
        <v>2.0299999999999998</v>
      </c>
      <c r="I35" s="9">
        <v>23.33</v>
      </c>
      <c r="J35" s="9">
        <v>7.58</v>
      </c>
      <c r="K35" s="9">
        <v>43.75</v>
      </c>
      <c r="L35" s="9">
        <v>21.88</v>
      </c>
    </row>
    <row r="36" spans="1:12" x14ac:dyDescent="0.2">
      <c r="A36" t="s">
        <v>68</v>
      </c>
      <c r="B36" t="s">
        <v>66</v>
      </c>
      <c r="C36" s="9">
        <v>24.75</v>
      </c>
      <c r="D36" s="9">
        <v>22.02</v>
      </c>
      <c r="E36" s="9">
        <v>23.47</v>
      </c>
      <c r="F36" s="9">
        <v>67.58</v>
      </c>
      <c r="G36" s="9">
        <v>23.06</v>
      </c>
      <c r="H36" s="9">
        <v>2.94</v>
      </c>
      <c r="I36" s="9">
        <v>18.23</v>
      </c>
      <c r="J36" s="9">
        <v>10.65</v>
      </c>
      <c r="K36" s="9">
        <v>35.24</v>
      </c>
      <c r="L36" s="9">
        <v>39.65</v>
      </c>
    </row>
    <row r="37" spans="1:12" x14ac:dyDescent="0.2">
      <c r="A37" t="s">
        <v>69</v>
      </c>
      <c r="B37" t="s">
        <v>66</v>
      </c>
      <c r="C37" s="9">
        <v>33.369999999999997</v>
      </c>
      <c r="D37" s="9">
        <v>27.86</v>
      </c>
      <c r="E37" s="9">
        <v>10.4</v>
      </c>
      <c r="F37" s="9">
        <v>85.98</v>
      </c>
      <c r="G37" s="9">
        <v>16.91</v>
      </c>
      <c r="H37" s="9">
        <v>1.3</v>
      </c>
      <c r="I37" s="9">
        <v>31.4</v>
      </c>
      <c r="J37" s="9">
        <v>2.41</v>
      </c>
      <c r="K37" s="9">
        <v>40.630000000000003</v>
      </c>
      <c r="L37" s="9">
        <v>31.25</v>
      </c>
    </row>
    <row r="38" spans="1:12" x14ac:dyDescent="0.2">
      <c r="A38" t="s">
        <v>70</v>
      </c>
      <c r="B38" t="s">
        <v>66</v>
      </c>
      <c r="C38" s="9">
        <v>21.74</v>
      </c>
      <c r="D38" s="9">
        <v>23.66</v>
      </c>
      <c r="E38" s="9">
        <v>24.94</v>
      </c>
      <c r="F38" s="9">
        <v>71.53</v>
      </c>
      <c r="G38" s="9">
        <v>31.21</v>
      </c>
      <c r="H38" s="9">
        <v>4.7300000000000004</v>
      </c>
      <c r="I38" s="9">
        <v>22.22</v>
      </c>
      <c r="J38" s="9">
        <v>6.85</v>
      </c>
      <c r="K38" s="9">
        <v>40</v>
      </c>
      <c r="L38" s="9">
        <v>45.77</v>
      </c>
    </row>
    <row r="39" spans="1:12" x14ac:dyDescent="0.2">
      <c r="A39" t="s">
        <v>71</v>
      </c>
      <c r="B39" t="s">
        <v>72</v>
      </c>
      <c r="C39" s="9">
        <v>26.87</v>
      </c>
      <c r="D39" s="9">
        <v>24.22</v>
      </c>
      <c r="E39" s="9">
        <v>14.8</v>
      </c>
      <c r="F39" s="9">
        <v>82.49</v>
      </c>
      <c r="G39" s="9">
        <v>18.48</v>
      </c>
      <c r="H39" s="9">
        <v>1.92</v>
      </c>
      <c r="I39" s="9">
        <v>18.48</v>
      </c>
      <c r="J39" s="9">
        <v>4.71</v>
      </c>
      <c r="K39" s="9">
        <v>41.51</v>
      </c>
      <c r="L39" s="9">
        <v>35.380000000000003</v>
      </c>
    </row>
    <row r="40" spans="1:12" x14ac:dyDescent="0.2">
      <c r="A40" t="s">
        <v>73</v>
      </c>
      <c r="B40" t="s">
        <v>72</v>
      </c>
      <c r="C40" s="9">
        <v>37.79</v>
      </c>
      <c r="D40" s="9">
        <v>30.78</v>
      </c>
      <c r="E40" s="9">
        <v>2.65</v>
      </c>
      <c r="F40" s="9">
        <v>95.26</v>
      </c>
      <c r="G40" s="9">
        <v>9.51</v>
      </c>
      <c r="H40" s="9">
        <v>0.85</v>
      </c>
      <c r="I40" s="9">
        <v>35.57</v>
      </c>
      <c r="J40" s="9">
        <v>1.34</v>
      </c>
      <c r="K40" s="9">
        <v>58.27</v>
      </c>
      <c r="L40" s="9">
        <v>15.75</v>
      </c>
    </row>
    <row r="41" spans="1:12" x14ac:dyDescent="0.2">
      <c r="A41" t="s">
        <v>74</v>
      </c>
      <c r="B41" t="s">
        <v>72</v>
      </c>
      <c r="C41" s="9">
        <v>24.57</v>
      </c>
      <c r="D41" s="9">
        <v>25.49</v>
      </c>
      <c r="E41" s="9">
        <v>18.55</v>
      </c>
      <c r="F41" s="9">
        <v>79.650000000000006</v>
      </c>
      <c r="G41" s="9">
        <v>24.38</v>
      </c>
      <c r="H41" s="9">
        <v>2.94</v>
      </c>
      <c r="I41" s="9">
        <v>21.66</v>
      </c>
      <c r="J41" s="9">
        <v>2.4500000000000002</v>
      </c>
      <c r="K41" s="9">
        <v>53.73</v>
      </c>
      <c r="L41" s="9">
        <v>27.02</v>
      </c>
    </row>
    <row r="42" spans="1:12" x14ac:dyDescent="0.2">
      <c r="A42" t="s">
        <v>75</v>
      </c>
      <c r="B42" t="s">
        <v>72</v>
      </c>
      <c r="C42" s="9">
        <v>27.95</v>
      </c>
      <c r="D42" s="9">
        <v>25.71</v>
      </c>
      <c r="E42" s="9">
        <v>17.170000000000002</v>
      </c>
      <c r="F42" s="9">
        <v>81.14</v>
      </c>
      <c r="G42" s="9">
        <v>20.21</v>
      </c>
      <c r="H42" s="9">
        <v>1.91</v>
      </c>
      <c r="I42" s="9">
        <v>16.670000000000002</v>
      </c>
      <c r="J42" s="9">
        <v>4.13</v>
      </c>
      <c r="K42" s="9">
        <v>57.09</v>
      </c>
      <c r="L42" s="9">
        <v>24.52</v>
      </c>
    </row>
    <row r="43" spans="1:12" x14ac:dyDescent="0.2">
      <c r="A43" t="s">
        <v>76</v>
      </c>
      <c r="B43" t="s">
        <v>77</v>
      </c>
      <c r="C43" s="9">
        <v>42.7</v>
      </c>
      <c r="D43" s="9">
        <v>33.590000000000003</v>
      </c>
      <c r="E43" s="9">
        <v>2.4900000000000002</v>
      </c>
      <c r="F43" s="9">
        <v>96.14</v>
      </c>
      <c r="G43" s="9">
        <v>9.43</v>
      </c>
      <c r="H43" s="9">
        <v>0.43</v>
      </c>
      <c r="I43" s="9">
        <v>31.55</v>
      </c>
      <c r="J43" s="9">
        <v>1.4</v>
      </c>
      <c r="K43" s="9">
        <v>56.76</v>
      </c>
      <c r="L43" s="9">
        <v>18.239999999999998</v>
      </c>
    </row>
    <row r="44" spans="1:12" x14ac:dyDescent="0.2">
      <c r="A44" t="s">
        <v>78</v>
      </c>
      <c r="B44" t="s">
        <v>77</v>
      </c>
      <c r="C44" s="9">
        <v>24.01</v>
      </c>
      <c r="D44" s="9">
        <v>23.81</v>
      </c>
      <c r="E44" s="9">
        <v>15.37</v>
      </c>
      <c r="F44" s="9">
        <v>83.17</v>
      </c>
      <c r="G44" s="9">
        <v>19.600000000000001</v>
      </c>
      <c r="H44" s="9">
        <v>2.06</v>
      </c>
      <c r="I44" s="9">
        <v>18.809999999999999</v>
      </c>
      <c r="J44" s="9">
        <v>2.39</v>
      </c>
      <c r="K44" s="9">
        <v>54.59</v>
      </c>
      <c r="L44" s="9">
        <v>25.41</v>
      </c>
    </row>
    <row r="45" spans="1:12" x14ac:dyDescent="0.2">
      <c r="A45" t="s">
        <v>79</v>
      </c>
      <c r="B45" t="s">
        <v>77</v>
      </c>
      <c r="C45" s="9">
        <v>28.24</v>
      </c>
      <c r="D45" s="9">
        <v>26.65</v>
      </c>
      <c r="E45" s="9">
        <v>13.62</v>
      </c>
      <c r="F45" s="9">
        <v>84.45</v>
      </c>
      <c r="G45" s="9">
        <v>22.1</v>
      </c>
      <c r="H45" s="9">
        <v>2.38</v>
      </c>
      <c r="I45" s="9">
        <v>21.76</v>
      </c>
      <c r="J45" s="9">
        <v>2.65</v>
      </c>
      <c r="K45" s="9">
        <v>55.88</v>
      </c>
      <c r="L45" s="9">
        <v>28.15</v>
      </c>
    </row>
    <row r="46" spans="1:12" x14ac:dyDescent="0.2">
      <c r="A46" t="s">
        <v>80</v>
      </c>
      <c r="B46" t="s">
        <v>81</v>
      </c>
      <c r="C46" s="9">
        <v>12.77</v>
      </c>
      <c r="D46" s="9">
        <v>16.559999999999999</v>
      </c>
      <c r="E46" s="9">
        <v>41.76</v>
      </c>
      <c r="F46" s="9">
        <v>56.38</v>
      </c>
      <c r="G46" s="9">
        <v>42.8</v>
      </c>
      <c r="H46" s="9">
        <v>7.81</v>
      </c>
      <c r="I46" s="9">
        <v>9.7200000000000006</v>
      </c>
      <c r="J46" s="9">
        <v>5.46</v>
      </c>
      <c r="K46" s="9">
        <v>39.270000000000003</v>
      </c>
      <c r="L46" s="9">
        <v>44.22</v>
      </c>
    </row>
    <row r="47" spans="1:12" x14ac:dyDescent="0.2">
      <c r="A47" t="s">
        <v>82</v>
      </c>
      <c r="B47" t="s">
        <v>83</v>
      </c>
      <c r="C47" s="9">
        <v>32.659999999999997</v>
      </c>
      <c r="D47" s="9">
        <v>30.47</v>
      </c>
      <c r="E47" s="9">
        <v>9.0500000000000007</v>
      </c>
      <c r="F47" s="9">
        <v>87.14</v>
      </c>
      <c r="G47" s="9">
        <v>14.97</v>
      </c>
      <c r="H47" s="9">
        <v>1.27</v>
      </c>
      <c r="I47" s="9">
        <v>15.69</v>
      </c>
      <c r="J47" s="9">
        <v>2.42</v>
      </c>
      <c r="K47" s="9">
        <v>51.4</v>
      </c>
      <c r="L47" s="9">
        <v>26.17</v>
      </c>
    </row>
    <row r="48" spans="1:12" x14ac:dyDescent="0.2">
      <c r="A48" t="s">
        <v>84</v>
      </c>
      <c r="B48" t="s">
        <v>83</v>
      </c>
      <c r="C48" s="9">
        <v>14.43</v>
      </c>
      <c r="D48" s="9">
        <v>13.68</v>
      </c>
      <c r="E48" s="9">
        <v>63.11</v>
      </c>
      <c r="F48" s="9">
        <v>21.77</v>
      </c>
      <c r="G48" s="9">
        <v>35.229999999999997</v>
      </c>
      <c r="H48" s="9">
        <v>3.8</v>
      </c>
      <c r="I48" s="9">
        <v>11.29</v>
      </c>
      <c r="J48" s="9">
        <v>12.23</v>
      </c>
      <c r="K48" s="9">
        <v>43.89</v>
      </c>
      <c r="L48" s="9">
        <v>31.35</v>
      </c>
    </row>
    <row r="49" spans="1:12" x14ac:dyDescent="0.2">
      <c r="A49" t="s">
        <v>85</v>
      </c>
      <c r="B49" t="s">
        <v>83</v>
      </c>
      <c r="C49" s="9">
        <v>24</v>
      </c>
      <c r="D49" s="9">
        <v>20.350000000000001</v>
      </c>
      <c r="E49" s="9">
        <v>35.15</v>
      </c>
      <c r="F49" s="9">
        <v>58.7</v>
      </c>
      <c r="G49" s="9">
        <v>19.48</v>
      </c>
      <c r="H49" s="9">
        <v>1.32</v>
      </c>
      <c r="I49" s="9">
        <v>19.88</v>
      </c>
      <c r="J49" s="9">
        <v>5.05</v>
      </c>
      <c r="K49" s="9">
        <v>52.27</v>
      </c>
      <c r="L49" s="9">
        <v>28.64</v>
      </c>
    </row>
    <row r="50" spans="1:12" x14ac:dyDescent="0.2">
      <c r="A50" t="s">
        <v>86</v>
      </c>
      <c r="B50" t="s">
        <v>83</v>
      </c>
      <c r="C50" s="9">
        <v>38.72</v>
      </c>
      <c r="D50" s="9">
        <v>31.17</v>
      </c>
      <c r="E50" s="9">
        <v>6.53</v>
      </c>
      <c r="F50" s="9">
        <v>90.82</v>
      </c>
      <c r="G50" s="9">
        <v>10.27</v>
      </c>
      <c r="H50" s="9">
        <v>0.52</v>
      </c>
      <c r="I50" s="9">
        <v>32.33</v>
      </c>
      <c r="J50" s="9">
        <v>1.25</v>
      </c>
      <c r="K50" s="9">
        <v>37.619999999999997</v>
      </c>
      <c r="L50" s="9">
        <v>23.76</v>
      </c>
    </row>
    <row r="51" spans="1:12" x14ac:dyDescent="0.2">
      <c r="A51" t="s">
        <v>87</v>
      </c>
      <c r="B51" t="s">
        <v>83</v>
      </c>
      <c r="C51" s="9">
        <v>31.57</v>
      </c>
      <c r="D51" s="9">
        <v>27.59</v>
      </c>
      <c r="E51" s="9">
        <v>19.29</v>
      </c>
      <c r="F51" s="9">
        <v>77.400000000000006</v>
      </c>
      <c r="G51" s="9">
        <v>18.489999999999998</v>
      </c>
      <c r="H51" s="9">
        <v>1.66</v>
      </c>
      <c r="I51" s="9">
        <v>21.54</v>
      </c>
      <c r="J51" s="9">
        <v>2.67</v>
      </c>
      <c r="K51" s="9">
        <v>45.07</v>
      </c>
      <c r="L51" s="9">
        <v>23.94</v>
      </c>
    </row>
    <row r="52" spans="1:12" x14ac:dyDescent="0.2">
      <c r="A52" t="s">
        <v>88</v>
      </c>
      <c r="B52" t="s">
        <v>89</v>
      </c>
      <c r="C52" s="9">
        <v>22.22</v>
      </c>
      <c r="D52" s="9">
        <v>21.51</v>
      </c>
      <c r="E52" s="9">
        <v>19.45</v>
      </c>
      <c r="F52" s="9">
        <v>78.92</v>
      </c>
      <c r="G52" s="9">
        <v>25.52</v>
      </c>
      <c r="H52" s="9">
        <v>2.78</v>
      </c>
      <c r="I52" s="9">
        <v>14.9</v>
      </c>
      <c r="J52" s="9">
        <v>3.41</v>
      </c>
      <c r="K52" s="9">
        <v>44.02</v>
      </c>
      <c r="L52" s="9">
        <v>35.409999999999997</v>
      </c>
    </row>
    <row r="53" spans="1:12" x14ac:dyDescent="0.2">
      <c r="A53" t="s">
        <v>90</v>
      </c>
      <c r="B53" t="s">
        <v>89</v>
      </c>
      <c r="C53" s="9">
        <v>22.59</v>
      </c>
      <c r="D53" s="9">
        <v>21.22</v>
      </c>
      <c r="E53" s="9">
        <v>32.090000000000003</v>
      </c>
      <c r="F53" s="9">
        <v>64.33</v>
      </c>
      <c r="G53" s="9">
        <v>27.61</v>
      </c>
      <c r="H53" s="9">
        <v>3.04</v>
      </c>
      <c r="I53" s="9">
        <v>16.16</v>
      </c>
      <c r="J53" s="9">
        <v>2.76</v>
      </c>
      <c r="K53" s="9">
        <v>37.93</v>
      </c>
      <c r="L53" s="9">
        <v>45.32</v>
      </c>
    </row>
    <row r="54" spans="1:12" x14ac:dyDescent="0.2">
      <c r="A54" t="s">
        <v>91</v>
      </c>
      <c r="B54" t="s">
        <v>89</v>
      </c>
      <c r="C54" s="9">
        <v>16.73</v>
      </c>
      <c r="D54" s="9">
        <v>18.989999999999998</v>
      </c>
      <c r="E54" s="9">
        <v>41.12</v>
      </c>
      <c r="F54" s="9">
        <v>56.32</v>
      </c>
      <c r="G54" s="9">
        <v>40.51</v>
      </c>
      <c r="H54" s="9">
        <v>7.22</v>
      </c>
      <c r="I54" s="9">
        <v>9.39</v>
      </c>
      <c r="J54" s="9">
        <v>2.8</v>
      </c>
      <c r="K54" s="9">
        <v>30.77</v>
      </c>
      <c r="L54" s="9">
        <v>50.15</v>
      </c>
    </row>
    <row r="55" spans="1:12" x14ac:dyDescent="0.2">
      <c r="A55" t="s">
        <v>92</v>
      </c>
      <c r="B55" t="s">
        <v>89</v>
      </c>
      <c r="C55" s="9">
        <v>10.07</v>
      </c>
      <c r="D55" s="9">
        <v>10.47</v>
      </c>
      <c r="E55" s="9">
        <v>56.46</v>
      </c>
      <c r="F55" s="9">
        <v>41.33</v>
      </c>
      <c r="G55" s="9">
        <v>47.01</v>
      </c>
      <c r="H55" s="9">
        <v>11.79</v>
      </c>
      <c r="I55" s="9">
        <v>4.0199999999999996</v>
      </c>
      <c r="J55" s="9">
        <v>11.28</v>
      </c>
      <c r="K55" s="9">
        <v>32.07</v>
      </c>
      <c r="L55" s="9">
        <v>56.21</v>
      </c>
    </row>
    <row r="56" spans="1:12" x14ac:dyDescent="0.2">
      <c r="A56" t="s">
        <v>93</v>
      </c>
      <c r="B56" t="s">
        <v>89</v>
      </c>
      <c r="C56" s="9">
        <v>10.95</v>
      </c>
      <c r="D56" s="9">
        <v>13.03</v>
      </c>
      <c r="E56" s="9">
        <v>54.53</v>
      </c>
      <c r="F56" s="9">
        <v>42.97</v>
      </c>
      <c r="G56" s="9">
        <v>52.85</v>
      </c>
      <c r="H56" s="9">
        <v>12.46</v>
      </c>
      <c r="I56" s="9">
        <v>8.08</v>
      </c>
      <c r="J56" s="9">
        <v>8.43</v>
      </c>
      <c r="K56" s="9">
        <v>37.450000000000003</v>
      </c>
      <c r="L56" s="9">
        <v>52</v>
      </c>
    </row>
    <row r="57" spans="1:12" x14ac:dyDescent="0.2">
      <c r="A57" t="s">
        <v>94</v>
      </c>
      <c r="B57" t="s">
        <v>95</v>
      </c>
      <c r="C57" s="9">
        <v>21.77</v>
      </c>
      <c r="D57" s="9">
        <v>25.35</v>
      </c>
      <c r="E57" s="9">
        <v>43.33</v>
      </c>
      <c r="F57" s="9">
        <v>54.42</v>
      </c>
      <c r="G57" s="9">
        <v>43.45</v>
      </c>
      <c r="H57" s="9">
        <v>9.8800000000000008</v>
      </c>
      <c r="I57" s="9">
        <v>15.92</v>
      </c>
      <c r="J57" s="9">
        <v>7.81</v>
      </c>
      <c r="K57" s="9">
        <v>35.090000000000003</v>
      </c>
      <c r="L57" s="9">
        <v>53.58</v>
      </c>
    </row>
    <row r="58" spans="1:12" x14ac:dyDescent="0.2">
      <c r="A58" t="s">
        <v>96</v>
      </c>
      <c r="B58" t="s">
        <v>95</v>
      </c>
      <c r="C58" s="9">
        <v>13.52</v>
      </c>
      <c r="D58" s="9">
        <v>15.14</v>
      </c>
      <c r="E58" s="9">
        <v>41.24</v>
      </c>
      <c r="F58" s="9">
        <v>56.42</v>
      </c>
      <c r="G58" s="9">
        <v>32.53</v>
      </c>
      <c r="H58" s="9">
        <v>4.51</v>
      </c>
      <c r="I58" s="9">
        <v>7.41</v>
      </c>
      <c r="J58" s="9">
        <v>6.75</v>
      </c>
      <c r="K58" s="9">
        <v>43.02</v>
      </c>
      <c r="L58" s="9">
        <v>40.22</v>
      </c>
    </row>
    <row r="59" spans="1:12" x14ac:dyDescent="0.2">
      <c r="A59" t="s">
        <v>97</v>
      </c>
      <c r="B59" t="s">
        <v>95</v>
      </c>
      <c r="C59" s="9">
        <v>32.24</v>
      </c>
      <c r="D59" s="9">
        <v>25.53</v>
      </c>
      <c r="E59" s="9">
        <v>6.33</v>
      </c>
      <c r="F59" s="9">
        <v>91.45</v>
      </c>
      <c r="G59" s="9">
        <v>18.73</v>
      </c>
      <c r="H59" s="9">
        <v>2.0299999999999998</v>
      </c>
      <c r="I59" s="9">
        <v>30.62</v>
      </c>
      <c r="J59" s="9">
        <v>3.24</v>
      </c>
      <c r="K59" s="9">
        <v>51.61</v>
      </c>
      <c r="L59" s="9">
        <v>28.11</v>
      </c>
    </row>
    <row r="60" spans="1:12" x14ac:dyDescent="0.2">
      <c r="A60" t="s">
        <v>98</v>
      </c>
      <c r="B60" t="s">
        <v>95</v>
      </c>
      <c r="C60" s="9">
        <v>33.57</v>
      </c>
      <c r="D60" s="9">
        <v>28.36</v>
      </c>
      <c r="E60" s="9">
        <v>9.39</v>
      </c>
      <c r="F60" s="9">
        <v>88.96</v>
      </c>
      <c r="G60" s="9">
        <v>15.89</v>
      </c>
      <c r="H60" s="9">
        <v>1.93</v>
      </c>
      <c r="I60" s="9">
        <v>33.21</v>
      </c>
      <c r="J60" s="9">
        <v>2.63</v>
      </c>
      <c r="K60" s="9">
        <v>51.46</v>
      </c>
      <c r="L60" s="9">
        <v>28.45</v>
      </c>
    </row>
    <row r="61" spans="1:12" x14ac:dyDescent="0.2">
      <c r="A61" t="s">
        <v>99</v>
      </c>
      <c r="B61" t="s">
        <v>95</v>
      </c>
      <c r="C61" s="9">
        <v>28.85</v>
      </c>
      <c r="D61" s="9">
        <v>27.13</v>
      </c>
      <c r="E61" s="9">
        <v>17.489999999999998</v>
      </c>
      <c r="F61" s="9">
        <v>80.7</v>
      </c>
      <c r="G61" s="9">
        <v>24.59</v>
      </c>
      <c r="H61" s="9">
        <v>3.92</v>
      </c>
      <c r="I61" s="9">
        <v>25.65</v>
      </c>
      <c r="J61" s="9">
        <v>2.5299999999999998</v>
      </c>
      <c r="K61" s="9">
        <v>43.01</v>
      </c>
      <c r="L61" s="9">
        <v>36.56</v>
      </c>
    </row>
    <row r="62" spans="1:12" x14ac:dyDescent="0.2">
      <c r="A62" t="s">
        <v>100</v>
      </c>
      <c r="B62" t="s">
        <v>95</v>
      </c>
      <c r="C62" s="9">
        <v>6.08</v>
      </c>
      <c r="D62" s="9">
        <v>4.9400000000000004</v>
      </c>
      <c r="E62" s="9">
        <v>97.66</v>
      </c>
      <c r="F62" s="9">
        <v>0.67</v>
      </c>
      <c r="G62" s="9">
        <v>83.67</v>
      </c>
      <c r="H62" s="9">
        <v>17</v>
      </c>
      <c r="I62" s="9">
        <v>0</v>
      </c>
      <c r="J62" s="9">
        <v>10.71</v>
      </c>
      <c r="K62" s="9">
        <v>18.18</v>
      </c>
      <c r="L62" s="9">
        <v>75</v>
      </c>
    </row>
    <row r="63" spans="1:12" x14ac:dyDescent="0.2">
      <c r="A63" t="s">
        <v>101</v>
      </c>
      <c r="B63" t="s">
        <v>102</v>
      </c>
      <c r="C63" s="9">
        <v>39.31</v>
      </c>
      <c r="D63" s="9">
        <v>31.77</v>
      </c>
      <c r="E63" s="9">
        <v>4.57</v>
      </c>
      <c r="F63" s="9">
        <v>94.42</v>
      </c>
      <c r="G63" s="9">
        <v>13.09</v>
      </c>
      <c r="H63" s="9">
        <v>0.9</v>
      </c>
      <c r="I63" s="9">
        <v>33.869999999999997</v>
      </c>
      <c r="J63" s="9">
        <v>0.43</v>
      </c>
      <c r="K63" s="9">
        <v>58.82</v>
      </c>
      <c r="L63" s="9">
        <v>24.18</v>
      </c>
    </row>
    <row r="64" spans="1:12" x14ac:dyDescent="0.2">
      <c r="A64" t="s">
        <v>103</v>
      </c>
      <c r="B64" t="s">
        <v>102</v>
      </c>
      <c r="C64" s="9">
        <v>30.66</v>
      </c>
      <c r="D64" s="9">
        <v>27.87</v>
      </c>
      <c r="E64" s="9">
        <v>22.24</v>
      </c>
      <c r="F64" s="9">
        <v>76.099999999999994</v>
      </c>
      <c r="G64" s="9">
        <v>21.6</v>
      </c>
      <c r="H64" s="9">
        <v>2.66</v>
      </c>
      <c r="I64" s="9">
        <v>27.94</v>
      </c>
      <c r="J64" s="9">
        <v>2.52</v>
      </c>
      <c r="K64" s="9">
        <v>57.22</v>
      </c>
      <c r="L64" s="9">
        <v>33.159999999999997</v>
      </c>
    </row>
    <row r="65" spans="1:12" x14ac:dyDescent="0.2">
      <c r="A65" t="s">
        <v>104</v>
      </c>
      <c r="B65" t="s">
        <v>105</v>
      </c>
      <c r="C65" s="9">
        <v>14.3</v>
      </c>
      <c r="D65" s="9">
        <v>10.44</v>
      </c>
      <c r="E65" s="9">
        <v>50.73</v>
      </c>
      <c r="F65" s="9">
        <v>43.83</v>
      </c>
      <c r="G65" s="9">
        <v>32.729999999999997</v>
      </c>
      <c r="H65" s="9">
        <v>2.76</v>
      </c>
      <c r="I65" s="9">
        <v>20.69</v>
      </c>
      <c r="J65" s="9">
        <v>10.53</v>
      </c>
      <c r="K65" s="9">
        <v>42.7</v>
      </c>
      <c r="L65" s="9">
        <v>31.46</v>
      </c>
    </row>
    <row r="66" spans="1:12" x14ac:dyDescent="0.2">
      <c r="A66" t="s">
        <v>106</v>
      </c>
      <c r="B66" t="s">
        <v>105</v>
      </c>
      <c r="C66" s="9">
        <v>33.369999999999997</v>
      </c>
      <c r="D66" s="9">
        <v>28.63</v>
      </c>
      <c r="E66" s="9">
        <v>24.77</v>
      </c>
      <c r="F66" s="9">
        <v>72.16</v>
      </c>
      <c r="G66" s="9">
        <v>19.43</v>
      </c>
      <c r="H66" s="9">
        <v>2.1</v>
      </c>
      <c r="I66" s="9">
        <v>22.22</v>
      </c>
      <c r="J66" s="9">
        <v>2.4300000000000002</v>
      </c>
      <c r="K66" s="9">
        <v>54.1</v>
      </c>
      <c r="L66" s="9">
        <v>19.670000000000002</v>
      </c>
    </row>
    <row r="67" spans="1:12" x14ac:dyDescent="0.2">
      <c r="A67" t="s">
        <v>107</v>
      </c>
      <c r="B67" t="s">
        <v>105</v>
      </c>
      <c r="C67" s="9">
        <v>39.4</v>
      </c>
      <c r="D67" s="9">
        <v>31.87</v>
      </c>
      <c r="E67" s="9">
        <v>5.14</v>
      </c>
      <c r="F67" s="9">
        <v>93.27</v>
      </c>
      <c r="G67" s="9">
        <v>12.39</v>
      </c>
      <c r="H67" s="9">
        <v>0.95</v>
      </c>
      <c r="I67" s="9">
        <v>23.76</v>
      </c>
      <c r="J67" s="9">
        <v>1.0900000000000001</v>
      </c>
      <c r="K67" s="9">
        <v>52.78</v>
      </c>
      <c r="L67" s="9">
        <v>18.059999999999999</v>
      </c>
    </row>
    <row r="68" spans="1:12" x14ac:dyDescent="0.2">
      <c r="A68" t="s">
        <v>108</v>
      </c>
      <c r="B68" t="s">
        <v>105</v>
      </c>
      <c r="C68" s="9">
        <v>38.08</v>
      </c>
      <c r="D68" s="9">
        <v>31.63</v>
      </c>
      <c r="E68" s="9">
        <v>6.08</v>
      </c>
      <c r="F68" s="9">
        <v>91.15</v>
      </c>
      <c r="G68" s="9">
        <v>14.95</v>
      </c>
      <c r="H68" s="9">
        <v>0.94</v>
      </c>
      <c r="I68" s="9">
        <v>18.89</v>
      </c>
      <c r="J68" s="9">
        <v>1.82</v>
      </c>
      <c r="K68" s="9">
        <v>52.04</v>
      </c>
      <c r="L68" s="9">
        <v>20.41</v>
      </c>
    </row>
    <row r="69" spans="1:12" x14ac:dyDescent="0.2">
      <c r="A69" t="s">
        <v>109</v>
      </c>
      <c r="B69" t="s">
        <v>110</v>
      </c>
      <c r="C69" s="9">
        <v>21.33</v>
      </c>
      <c r="D69" s="9">
        <v>22.59</v>
      </c>
      <c r="E69" s="9">
        <v>43.82</v>
      </c>
      <c r="F69" s="9">
        <v>34.549999999999997</v>
      </c>
      <c r="G69" s="9">
        <v>34.31</v>
      </c>
      <c r="H69" s="9">
        <v>4.2</v>
      </c>
      <c r="I69" s="9">
        <v>4.3499999999999996</v>
      </c>
      <c r="J69" s="9">
        <v>16.48</v>
      </c>
      <c r="K69" s="9">
        <v>46.81</v>
      </c>
      <c r="L69" s="9">
        <v>34.04</v>
      </c>
    </row>
    <row r="70" spans="1:12" x14ac:dyDescent="0.2">
      <c r="A70" t="s">
        <v>111</v>
      </c>
      <c r="B70" t="s">
        <v>110</v>
      </c>
      <c r="C70" s="9">
        <v>14.62</v>
      </c>
      <c r="D70" s="9">
        <v>14.51</v>
      </c>
      <c r="E70" s="9">
        <v>74.97</v>
      </c>
      <c r="F70" s="9">
        <v>4.8600000000000003</v>
      </c>
      <c r="G70" s="9">
        <v>52.19</v>
      </c>
      <c r="H70" s="9">
        <v>9.5299999999999994</v>
      </c>
      <c r="I70" s="9">
        <v>7.95</v>
      </c>
      <c r="J70" s="9">
        <v>25.7</v>
      </c>
      <c r="K70" s="9">
        <v>38.56</v>
      </c>
      <c r="L70" s="9">
        <v>43.57</v>
      </c>
    </row>
    <row r="71" spans="1:12" x14ac:dyDescent="0.2">
      <c r="A71" t="s">
        <v>112</v>
      </c>
      <c r="B71" t="s">
        <v>110</v>
      </c>
      <c r="C71" s="9">
        <v>8.16</v>
      </c>
      <c r="D71" s="9">
        <v>10.66</v>
      </c>
      <c r="E71" s="9">
        <v>72.42</v>
      </c>
      <c r="F71" s="9">
        <v>14.4</v>
      </c>
      <c r="G71" s="9">
        <v>51.58</v>
      </c>
      <c r="H71" s="9">
        <v>8.33</v>
      </c>
      <c r="I71" s="9">
        <v>3.95</v>
      </c>
      <c r="J71" s="9">
        <v>25.32</v>
      </c>
      <c r="K71" s="9">
        <v>36.479999999999997</v>
      </c>
      <c r="L71" s="9">
        <v>48.43</v>
      </c>
    </row>
    <row r="72" spans="1:12" x14ac:dyDescent="0.2">
      <c r="A72" t="s">
        <v>113</v>
      </c>
      <c r="B72" t="s">
        <v>110</v>
      </c>
      <c r="C72" s="9">
        <v>5.47</v>
      </c>
      <c r="D72" s="9">
        <v>6.37</v>
      </c>
      <c r="E72" s="9">
        <v>93.74</v>
      </c>
      <c r="F72" s="9">
        <v>1.42</v>
      </c>
      <c r="G72" s="9">
        <v>85.13</v>
      </c>
      <c r="H72" s="9">
        <v>39.119999999999997</v>
      </c>
      <c r="I72" s="9">
        <v>4</v>
      </c>
      <c r="J72" s="9">
        <v>32.97</v>
      </c>
      <c r="K72" s="9">
        <v>15.47</v>
      </c>
      <c r="L72" s="9">
        <v>72.38</v>
      </c>
    </row>
    <row r="73" spans="1:12" x14ac:dyDescent="0.2">
      <c r="A73" t="s">
        <v>114</v>
      </c>
      <c r="B73" t="s">
        <v>110</v>
      </c>
      <c r="C73" s="9">
        <v>12.16</v>
      </c>
      <c r="D73" s="9">
        <v>14.91</v>
      </c>
      <c r="E73" s="9">
        <v>56.23</v>
      </c>
      <c r="F73" s="9">
        <v>38.01</v>
      </c>
      <c r="G73" s="9">
        <v>57.2</v>
      </c>
      <c r="H73" s="9">
        <v>19.82</v>
      </c>
      <c r="I73" s="9">
        <v>7.03</v>
      </c>
      <c r="J73" s="9">
        <v>26.54</v>
      </c>
      <c r="K73" s="9">
        <v>25.77</v>
      </c>
      <c r="L73" s="9">
        <v>62.37</v>
      </c>
    </row>
    <row r="74" spans="1:12" x14ac:dyDescent="0.2">
      <c r="A74" t="s">
        <v>115</v>
      </c>
      <c r="B74" t="s">
        <v>116</v>
      </c>
      <c r="C74" s="9">
        <v>19.87</v>
      </c>
      <c r="D74" s="9">
        <v>19.329999999999998</v>
      </c>
      <c r="E74" s="9">
        <v>31.44</v>
      </c>
      <c r="F74" s="9">
        <v>58.07</v>
      </c>
      <c r="G74" s="9">
        <v>23.31</v>
      </c>
      <c r="H74" s="9">
        <v>1.99</v>
      </c>
      <c r="I74" s="9">
        <v>16.670000000000002</v>
      </c>
      <c r="J74" s="9">
        <v>8.2100000000000009</v>
      </c>
      <c r="K74" s="9">
        <v>41.34</v>
      </c>
      <c r="L74" s="9">
        <v>36.31</v>
      </c>
    </row>
    <row r="75" spans="1:12" x14ac:dyDescent="0.2">
      <c r="A75" t="s">
        <v>117</v>
      </c>
      <c r="B75" t="s">
        <v>116</v>
      </c>
      <c r="C75" s="9">
        <v>16.010000000000002</v>
      </c>
      <c r="D75" s="9">
        <v>14.36</v>
      </c>
      <c r="E75" s="9">
        <v>59.59</v>
      </c>
      <c r="F75" s="9">
        <v>18.05</v>
      </c>
      <c r="G75" s="9">
        <v>35.01</v>
      </c>
      <c r="H75" s="9">
        <v>4.7</v>
      </c>
      <c r="I75" s="9">
        <v>10.27</v>
      </c>
      <c r="J75" s="9">
        <v>15.62</v>
      </c>
      <c r="K75" s="9">
        <v>43.52</v>
      </c>
      <c r="L75" s="9">
        <v>39.64</v>
      </c>
    </row>
    <row r="76" spans="1:12" x14ac:dyDescent="0.2">
      <c r="A76" t="s">
        <v>118</v>
      </c>
      <c r="B76" t="s">
        <v>116</v>
      </c>
      <c r="C76" s="9">
        <v>11.58</v>
      </c>
      <c r="D76" s="9">
        <v>13.12</v>
      </c>
      <c r="E76" s="9">
        <v>64.3</v>
      </c>
      <c r="F76" s="9">
        <v>16.27</v>
      </c>
      <c r="G76" s="9">
        <v>42.18</v>
      </c>
      <c r="H76" s="9">
        <v>5.24</v>
      </c>
      <c r="I76" s="9">
        <v>6.51</v>
      </c>
      <c r="J76" s="9">
        <v>16.5</v>
      </c>
      <c r="K76" s="9">
        <v>38.1</v>
      </c>
      <c r="L76" s="9">
        <v>44.18</v>
      </c>
    </row>
    <row r="77" spans="1:12" x14ac:dyDescent="0.2">
      <c r="A77" t="s">
        <v>119</v>
      </c>
      <c r="B77" t="s">
        <v>116</v>
      </c>
      <c r="C77" s="9">
        <v>26.67</v>
      </c>
      <c r="D77" s="9">
        <v>23.79</v>
      </c>
      <c r="E77" s="9">
        <v>13.83</v>
      </c>
      <c r="F77" s="9">
        <v>84.56</v>
      </c>
      <c r="G77" s="9">
        <v>20.28</v>
      </c>
      <c r="H77" s="9">
        <v>2.2200000000000002</v>
      </c>
      <c r="I77" s="9">
        <v>18.440000000000001</v>
      </c>
      <c r="J77" s="9">
        <v>2.2200000000000002</v>
      </c>
      <c r="K77" s="9">
        <v>52.58</v>
      </c>
      <c r="L77" s="9">
        <v>31.44</v>
      </c>
    </row>
    <row r="78" spans="1:12" x14ac:dyDescent="0.2">
      <c r="A78" t="s">
        <v>120</v>
      </c>
      <c r="B78" t="s">
        <v>121</v>
      </c>
      <c r="C78" s="9">
        <v>16.55</v>
      </c>
      <c r="D78" s="9">
        <v>16.5</v>
      </c>
      <c r="E78" s="9">
        <v>23.95</v>
      </c>
      <c r="F78" s="9">
        <v>73.23</v>
      </c>
      <c r="G78" s="9">
        <v>29.23</v>
      </c>
      <c r="H78" s="9">
        <v>4.29</v>
      </c>
      <c r="I78" s="9">
        <v>12.63</v>
      </c>
      <c r="J78" s="9">
        <v>6.85</v>
      </c>
      <c r="K78" s="9">
        <v>44.3</v>
      </c>
      <c r="L78" s="9">
        <v>39.47</v>
      </c>
    </row>
    <row r="79" spans="1:12" x14ac:dyDescent="0.2">
      <c r="A79" t="s">
        <v>122</v>
      </c>
      <c r="B79" t="s">
        <v>121</v>
      </c>
      <c r="C79" s="9">
        <v>7.59</v>
      </c>
      <c r="D79" s="9">
        <v>9.2100000000000009</v>
      </c>
      <c r="E79" s="9">
        <v>67.430000000000007</v>
      </c>
      <c r="F79" s="9">
        <v>30.96</v>
      </c>
      <c r="G79" s="9">
        <v>60.53</v>
      </c>
      <c r="H79" s="9">
        <v>23.83</v>
      </c>
      <c r="I79" s="9">
        <v>4.41</v>
      </c>
      <c r="J79" s="9">
        <v>22.26</v>
      </c>
      <c r="K79" s="9">
        <v>29.38</v>
      </c>
      <c r="L79" s="9">
        <v>56.95</v>
      </c>
    </row>
    <row r="80" spans="1:12" x14ac:dyDescent="0.2">
      <c r="A80" t="s">
        <v>123</v>
      </c>
      <c r="B80" t="s">
        <v>124</v>
      </c>
      <c r="C80" s="9">
        <v>5.07</v>
      </c>
      <c r="D80" s="9">
        <v>6.78</v>
      </c>
      <c r="E80" s="9">
        <v>88.16</v>
      </c>
      <c r="F80" s="9">
        <v>5.77</v>
      </c>
      <c r="G80" s="9">
        <v>67.25</v>
      </c>
      <c r="H80" s="9">
        <v>18.25</v>
      </c>
      <c r="I80" s="9">
        <v>6.73</v>
      </c>
      <c r="J80" s="9">
        <v>27.46</v>
      </c>
      <c r="K80" s="9">
        <v>29.41</v>
      </c>
      <c r="L80" s="9">
        <v>56.47</v>
      </c>
    </row>
    <row r="81" spans="1:12" x14ac:dyDescent="0.2">
      <c r="A81" t="s">
        <v>125</v>
      </c>
      <c r="B81" t="s">
        <v>124</v>
      </c>
      <c r="C81" s="9">
        <v>7.57</v>
      </c>
      <c r="D81" s="9">
        <v>8.49</v>
      </c>
      <c r="E81" s="9">
        <v>80.13</v>
      </c>
      <c r="F81" s="9">
        <v>7.99</v>
      </c>
      <c r="G81" s="9">
        <v>54.84</v>
      </c>
      <c r="H81" s="9">
        <v>10.29</v>
      </c>
      <c r="I81" s="9">
        <v>4.55</v>
      </c>
      <c r="J81" s="9">
        <v>19.28</v>
      </c>
      <c r="K81" s="9">
        <v>35.979999999999997</v>
      </c>
      <c r="L81" s="9">
        <v>49.89</v>
      </c>
    </row>
    <row r="82" spans="1:12" x14ac:dyDescent="0.2">
      <c r="A82" t="s">
        <v>126</v>
      </c>
      <c r="B82" t="s">
        <v>124</v>
      </c>
      <c r="C82" s="9">
        <v>6.02</v>
      </c>
      <c r="D82" s="9">
        <v>8.06</v>
      </c>
      <c r="E82" s="9">
        <v>88.95</v>
      </c>
      <c r="F82" s="9">
        <v>1.89</v>
      </c>
      <c r="G82" s="9">
        <v>67.489999999999995</v>
      </c>
      <c r="H82" s="9">
        <v>15.19</v>
      </c>
      <c r="I82" s="9">
        <v>7.54</v>
      </c>
      <c r="J82" s="9">
        <v>15.28</v>
      </c>
      <c r="K82" s="9">
        <v>36.880000000000003</v>
      </c>
      <c r="L82" s="9">
        <v>53.75</v>
      </c>
    </row>
    <row r="83" spans="1:12" x14ac:dyDescent="0.2">
      <c r="A83" t="s">
        <v>127</v>
      </c>
      <c r="B83" t="s">
        <v>128</v>
      </c>
      <c r="C83" s="9">
        <v>30.82</v>
      </c>
      <c r="D83" s="9">
        <v>25.96</v>
      </c>
      <c r="E83" s="9">
        <v>3.5</v>
      </c>
      <c r="F83" s="9">
        <v>95.15</v>
      </c>
      <c r="G83" s="9">
        <v>14.32</v>
      </c>
      <c r="H83" s="9">
        <v>1.1299999999999999</v>
      </c>
      <c r="I83" s="9">
        <v>29.31</v>
      </c>
      <c r="J83" s="9">
        <v>1.2</v>
      </c>
      <c r="K83" s="9">
        <v>55.38</v>
      </c>
      <c r="L83" s="9">
        <v>25.1</v>
      </c>
    </row>
    <row r="84" spans="1:12" x14ac:dyDescent="0.2">
      <c r="A84" t="s">
        <v>129</v>
      </c>
      <c r="B84" t="s">
        <v>128</v>
      </c>
      <c r="C84" s="9">
        <v>37.46</v>
      </c>
      <c r="D84" s="9">
        <v>27.95</v>
      </c>
      <c r="E84" s="9">
        <v>1.4</v>
      </c>
      <c r="F84" s="9">
        <v>95.41</v>
      </c>
      <c r="G84" s="9">
        <v>14.01</v>
      </c>
      <c r="H84" s="9">
        <v>1.54</v>
      </c>
      <c r="I84" s="9">
        <v>41.01</v>
      </c>
      <c r="J84" s="9">
        <v>2.27</v>
      </c>
      <c r="K84" s="9">
        <v>60</v>
      </c>
      <c r="L84" s="9">
        <v>25.93</v>
      </c>
    </row>
    <row r="85" spans="1:12" x14ac:dyDescent="0.2">
      <c r="A85" t="s">
        <v>130</v>
      </c>
      <c r="B85" t="s">
        <v>131</v>
      </c>
      <c r="C85" s="9">
        <v>13.04</v>
      </c>
      <c r="D85" s="9">
        <v>20</v>
      </c>
      <c r="E85" s="9">
        <v>73.33</v>
      </c>
      <c r="F85" s="9">
        <v>26.67</v>
      </c>
      <c r="G85" s="9">
        <v>39.29</v>
      </c>
      <c r="H85" s="9">
        <v>0</v>
      </c>
      <c r="I85" s="9">
        <v>0</v>
      </c>
      <c r="J85" s="9">
        <v>0</v>
      </c>
      <c r="K85" s="9">
        <v>50</v>
      </c>
      <c r="L85" s="9">
        <v>50</v>
      </c>
    </row>
    <row r="86" spans="1:12" x14ac:dyDescent="0.2">
      <c r="A86" t="s">
        <v>132</v>
      </c>
      <c r="B86" t="s">
        <v>131</v>
      </c>
      <c r="C86" s="9">
        <v>23.53</v>
      </c>
      <c r="D86" s="9">
        <v>22.96</v>
      </c>
      <c r="E86" s="9">
        <v>21.99</v>
      </c>
      <c r="F86" s="9">
        <v>76.94</v>
      </c>
      <c r="G86" s="9">
        <v>30.84</v>
      </c>
      <c r="H86" s="9">
        <v>5.83</v>
      </c>
      <c r="I86" s="9">
        <v>21.15</v>
      </c>
      <c r="J86" s="9">
        <v>4.79</v>
      </c>
      <c r="K86" s="9">
        <v>35.74</v>
      </c>
      <c r="L86" s="9">
        <v>45.57</v>
      </c>
    </row>
    <row r="87" spans="1:12" x14ac:dyDescent="0.2">
      <c r="A87" t="s">
        <v>133</v>
      </c>
      <c r="B87" t="s">
        <v>134</v>
      </c>
      <c r="C87" s="9">
        <v>15.92</v>
      </c>
      <c r="D87" s="9">
        <v>16.27</v>
      </c>
      <c r="E87" s="9">
        <v>60.13</v>
      </c>
      <c r="F87" s="9">
        <v>25.48</v>
      </c>
      <c r="G87" s="9">
        <v>33.03</v>
      </c>
      <c r="H87" s="9">
        <v>4.42</v>
      </c>
      <c r="I87" s="9">
        <v>5.19</v>
      </c>
      <c r="J87" s="9">
        <v>9.44</v>
      </c>
      <c r="K87" s="9">
        <v>49.51</v>
      </c>
      <c r="L87" s="9">
        <v>31.55</v>
      </c>
    </row>
    <row r="88" spans="1:12" x14ac:dyDescent="0.2">
      <c r="A88" t="s">
        <v>135</v>
      </c>
      <c r="B88" t="s">
        <v>134</v>
      </c>
      <c r="C88" s="9">
        <v>31</v>
      </c>
      <c r="D88" s="9">
        <v>26.09</v>
      </c>
      <c r="E88" s="9">
        <v>17.760000000000002</v>
      </c>
      <c r="F88" s="9">
        <v>77.709999999999994</v>
      </c>
      <c r="G88" s="9">
        <v>15.63</v>
      </c>
      <c r="H88" s="9">
        <v>1.25</v>
      </c>
      <c r="I88" s="9">
        <v>22.34</v>
      </c>
      <c r="J88" s="9">
        <v>6.01</v>
      </c>
      <c r="K88" s="9">
        <v>47.11</v>
      </c>
      <c r="L88" s="9">
        <v>27.56</v>
      </c>
    </row>
    <row r="89" spans="1:12" x14ac:dyDescent="0.2">
      <c r="A89" t="s">
        <v>136</v>
      </c>
      <c r="B89" t="s">
        <v>134</v>
      </c>
      <c r="C89" s="9">
        <v>29.1</v>
      </c>
      <c r="D89" s="9">
        <v>26.04</v>
      </c>
      <c r="E89" s="9">
        <v>14.22</v>
      </c>
      <c r="F89" s="9">
        <v>82.68</v>
      </c>
      <c r="G89" s="9">
        <v>17.100000000000001</v>
      </c>
      <c r="H89" s="9">
        <v>2.08</v>
      </c>
      <c r="I89" s="9">
        <v>31.82</v>
      </c>
      <c r="J89" s="9">
        <v>3.71</v>
      </c>
      <c r="K89" s="9">
        <v>48.82</v>
      </c>
      <c r="L89" s="9">
        <v>23.62</v>
      </c>
    </row>
    <row r="90" spans="1:12" x14ac:dyDescent="0.2">
      <c r="A90" t="s">
        <v>137</v>
      </c>
      <c r="B90" t="s">
        <v>134</v>
      </c>
      <c r="C90" s="9">
        <v>20.190000000000001</v>
      </c>
      <c r="D90" s="9">
        <v>19.21</v>
      </c>
      <c r="E90" s="9">
        <v>24.64</v>
      </c>
      <c r="F90" s="9">
        <v>73.22</v>
      </c>
      <c r="G90" s="9">
        <v>27.4</v>
      </c>
      <c r="H90" s="9">
        <v>3.04</v>
      </c>
      <c r="I90" s="9">
        <v>18.18</v>
      </c>
      <c r="J90" s="9">
        <v>4.1900000000000004</v>
      </c>
      <c r="K90" s="9">
        <v>36.01</v>
      </c>
      <c r="L90" s="9">
        <v>37.76</v>
      </c>
    </row>
    <row r="91" spans="1:12" x14ac:dyDescent="0.2">
      <c r="A91" t="s">
        <v>138</v>
      </c>
      <c r="B91" t="s">
        <v>139</v>
      </c>
      <c r="C91" s="9">
        <v>15.62</v>
      </c>
      <c r="D91" s="9">
        <v>18.239999999999998</v>
      </c>
      <c r="E91" s="9">
        <v>36.049999999999997</v>
      </c>
      <c r="F91" s="9">
        <v>62.34</v>
      </c>
      <c r="G91" s="9">
        <v>34.159999999999997</v>
      </c>
      <c r="H91" s="9">
        <v>5.08</v>
      </c>
      <c r="I91" s="9">
        <v>10.92</v>
      </c>
      <c r="J91" s="9">
        <v>6.72</v>
      </c>
      <c r="K91" s="9">
        <v>42.15</v>
      </c>
      <c r="L91" s="9">
        <v>42.91</v>
      </c>
    </row>
    <row r="92" spans="1:12" x14ac:dyDescent="0.2">
      <c r="A92" t="s">
        <v>140</v>
      </c>
      <c r="B92" t="s">
        <v>139</v>
      </c>
      <c r="C92" s="9">
        <v>13.25</v>
      </c>
      <c r="D92" s="9">
        <v>14.97</v>
      </c>
      <c r="E92" s="9">
        <v>45.81</v>
      </c>
      <c r="F92" s="9">
        <v>48.19</v>
      </c>
      <c r="G92" s="9">
        <v>39.21</v>
      </c>
      <c r="H92" s="9">
        <v>6.5</v>
      </c>
      <c r="I92" s="9">
        <v>11.89</v>
      </c>
      <c r="J92" s="9">
        <v>7.85</v>
      </c>
      <c r="K92" s="9">
        <v>37.25</v>
      </c>
      <c r="L92" s="9">
        <v>43.5</v>
      </c>
    </row>
    <row r="93" spans="1:12" x14ac:dyDescent="0.2">
      <c r="A93" t="s">
        <v>141</v>
      </c>
      <c r="B93" t="s">
        <v>139</v>
      </c>
      <c r="C93" s="9">
        <v>9.4700000000000006</v>
      </c>
      <c r="D93" s="9">
        <v>9.4600000000000009</v>
      </c>
      <c r="E93" s="9">
        <v>58.22</v>
      </c>
      <c r="F93" s="9">
        <v>36.71</v>
      </c>
      <c r="G93" s="9">
        <v>46.02</v>
      </c>
      <c r="H93" s="9">
        <v>8.69</v>
      </c>
      <c r="I93" s="9">
        <v>6.09</v>
      </c>
      <c r="J93" s="9">
        <v>9.3000000000000007</v>
      </c>
      <c r="K93" s="9">
        <v>31.2</v>
      </c>
      <c r="L93" s="9">
        <v>50.67</v>
      </c>
    </row>
    <row r="94" spans="1:12" x14ac:dyDescent="0.2">
      <c r="A94" t="s">
        <v>142</v>
      </c>
      <c r="B94" t="s">
        <v>139</v>
      </c>
      <c r="C94" s="9">
        <v>24.28</v>
      </c>
      <c r="D94" s="9">
        <v>24.18</v>
      </c>
      <c r="E94" s="9">
        <v>23.39</v>
      </c>
      <c r="F94" s="9">
        <v>75.33</v>
      </c>
      <c r="G94" s="9">
        <v>28.25</v>
      </c>
      <c r="H94" s="9">
        <v>4.18</v>
      </c>
      <c r="I94" s="9">
        <v>10.17</v>
      </c>
      <c r="J94" s="9">
        <v>2.37</v>
      </c>
      <c r="K94" s="9">
        <v>40.44</v>
      </c>
      <c r="L94" s="9">
        <v>28.68</v>
      </c>
    </row>
    <row r="95" spans="1:12" x14ac:dyDescent="0.2">
      <c r="A95" t="s">
        <v>143</v>
      </c>
      <c r="B95" t="s">
        <v>144</v>
      </c>
      <c r="C95" s="9">
        <v>24.8</v>
      </c>
      <c r="D95" s="9">
        <v>25.09</v>
      </c>
      <c r="E95" s="9">
        <v>22.56</v>
      </c>
      <c r="F95" s="9">
        <v>75.69</v>
      </c>
      <c r="G95" s="9">
        <v>28.67</v>
      </c>
      <c r="H95" s="9">
        <v>4.5999999999999996</v>
      </c>
      <c r="I95" s="9">
        <v>17.73</v>
      </c>
      <c r="J95" s="9">
        <v>3.12</v>
      </c>
      <c r="K95" s="9">
        <v>37.11</v>
      </c>
      <c r="L95" s="9">
        <v>43.71</v>
      </c>
    </row>
    <row r="96" spans="1:12" x14ac:dyDescent="0.2">
      <c r="A96" t="s">
        <v>145</v>
      </c>
      <c r="B96" t="s">
        <v>144</v>
      </c>
      <c r="C96" s="9">
        <v>27.46</v>
      </c>
      <c r="D96" s="9">
        <v>25.17</v>
      </c>
      <c r="E96" s="9">
        <v>15.5</v>
      </c>
      <c r="F96" s="9">
        <v>82.83</v>
      </c>
      <c r="G96" s="9">
        <v>26.13</v>
      </c>
      <c r="H96" s="9">
        <v>3.29</v>
      </c>
      <c r="I96" s="9">
        <v>24.79</v>
      </c>
      <c r="J96" s="9">
        <v>1.28</v>
      </c>
      <c r="K96" s="9">
        <v>50.7</v>
      </c>
      <c r="L96" s="9">
        <v>36.15</v>
      </c>
    </row>
    <row r="97" spans="1:12" x14ac:dyDescent="0.2">
      <c r="A97" t="s">
        <v>146</v>
      </c>
      <c r="B97" t="s">
        <v>144</v>
      </c>
      <c r="C97" s="9">
        <v>18.940000000000001</v>
      </c>
      <c r="D97" s="9">
        <v>23.98</v>
      </c>
      <c r="E97" s="9">
        <v>39.47</v>
      </c>
      <c r="F97" s="9">
        <v>59.31</v>
      </c>
      <c r="G97" s="9">
        <v>40.94</v>
      </c>
      <c r="H97" s="9">
        <v>9.91</v>
      </c>
      <c r="I97" s="9">
        <v>18.920000000000002</v>
      </c>
      <c r="J97" s="9">
        <v>9.89</v>
      </c>
      <c r="K97" s="9">
        <v>31.82</v>
      </c>
      <c r="L97" s="9">
        <v>51.6</v>
      </c>
    </row>
    <row r="98" spans="1:12" x14ac:dyDescent="0.2">
      <c r="A98" t="s">
        <v>147</v>
      </c>
      <c r="B98" t="s">
        <v>148</v>
      </c>
      <c r="C98" s="9">
        <v>6.78</v>
      </c>
      <c r="D98" s="9">
        <v>12</v>
      </c>
      <c r="E98" s="9">
        <v>91.01</v>
      </c>
      <c r="F98" s="9">
        <v>2.25</v>
      </c>
      <c r="G98" s="9">
        <v>86.05</v>
      </c>
      <c r="H98" s="9">
        <v>24.42</v>
      </c>
      <c r="I98" s="9">
        <v>0</v>
      </c>
      <c r="J98" s="9">
        <v>17.649999999999999</v>
      </c>
      <c r="K98" s="9">
        <v>9.09</v>
      </c>
      <c r="L98" s="9">
        <v>72.73</v>
      </c>
    </row>
    <row r="99" spans="1:12" x14ac:dyDescent="0.2">
      <c r="A99" t="s">
        <v>149</v>
      </c>
      <c r="B99" t="s">
        <v>150</v>
      </c>
      <c r="C99" s="9">
        <v>8.44</v>
      </c>
      <c r="D99" s="9">
        <v>13.33</v>
      </c>
      <c r="E99" s="9">
        <v>78.84</v>
      </c>
      <c r="F99" s="9">
        <v>17.989999999999998</v>
      </c>
      <c r="G99" s="9">
        <v>62.37</v>
      </c>
      <c r="H99" s="9">
        <v>6.99</v>
      </c>
      <c r="I99" s="9">
        <v>7.14</v>
      </c>
      <c r="J99" s="9">
        <v>12.9</v>
      </c>
      <c r="K99" s="9">
        <v>32</v>
      </c>
      <c r="L99" s="9">
        <v>64</v>
      </c>
    </row>
    <row r="100" spans="1:12" x14ac:dyDescent="0.2">
      <c r="A100" t="s">
        <v>151</v>
      </c>
      <c r="B100" t="s">
        <v>152</v>
      </c>
      <c r="C100" s="9">
        <v>6.88</v>
      </c>
      <c r="D100" s="9">
        <v>10.72</v>
      </c>
      <c r="E100" s="9">
        <v>89.15</v>
      </c>
      <c r="F100" s="9">
        <v>9.2100000000000009</v>
      </c>
      <c r="G100" s="9">
        <v>70.17</v>
      </c>
      <c r="H100" s="9">
        <v>18.09</v>
      </c>
      <c r="I100" s="9">
        <v>4.13</v>
      </c>
      <c r="J100" s="9">
        <v>9.0299999999999994</v>
      </c>
      <c r="K100" s="9">
        <v>29.34</v>
      </c>
      <c r="L100" s="9">
        <v>59.88</v>
      </c>
    </row>
    <row r="101" spans="1:12" x14ac:dyDescent="0.2">
      <c r="A101" t="s">
        <v>153</v>
      </c>
      <c r="B101" t="s">
        <v>152</v>
      </c>
      <c r="C101" s="9">
        <v>12.33</v>
      </c>
      <c r="D101" s="9">
        <v>15.82</v>
      </c>
      <c r="E101" s="9">
        <v>51.64</v>
      </c>
      <c r="F101" s="9">
        <v>47.6</v>
      </c>
      <c r="G101" s="9">
        <v>53.67</v>
      </c>
      <c r="H101" s="9">
        <v>13.59</v>
      </c>
      <c r="I101" s="9">
        <v>7.14</v>
      </c>
      <c r="J101" s="9">
        <v>6.34</v>
      </c>
      <c r="K101" s="9">
        <v>30.65</v>
      </c>
      <c r="L101" s="9">
        <v>55.06</v>
      </c>
    </row>
    <row r="102" spans="1:12" x14ac:dyDescent="0.2">
      <c r="A102" t="s">
        <v>154</v>
      </c>
      <c r="B102" t="s">
        <v>152</v>
      </c>
      <c r="C102" s="9">
        <v>8.5399999999999991</v>
      </c>
      <c r="D102" s="9">
        <v>12</v>
      </c>
      <c r="E102" s="9">
        <v>76</v>
      </c>
      <c r="F102" s="9">
        <v>0</v>
      </c>
      <c r="G102" s="9">
        <v>72.55</v>
      </c>
      <c r="H102" s="9">
        <v>13.73</v>
      </c>
      <c r="I102" s="9">
        <v>0</v>
      </c>
      <c r="J102" s="9">
        <v>3.92</v>
      </c>
      <c r="K102" s="9">
        <v>25</v>
      </c>
      <c r="L102" s="9">
        <v>12.5</v>
      </c>
    </row>
    <row r="103" spans="1:12" x14ac:dyDescent="0.2">
      <c r="A103" t="s">
        <v>155</v>
      </c>
      <c r="B103" t="s">
        <v>156</v>
      </c>
      <c r="C103" s="9">
        <v>18.62</v>
      </c>
      <c r="D103" s="9">
        <v>17.54</v>
      </c>
      <c r="E103" s="9">
        <v>26.92</v>
      </c>
      <c r="F103" s="9">
        <v>64.739999999999995</v>
      </c>
      <c r="G103" s="9">
        <v>56.63</v>
      </c>
      <c r="H103" s="9">
        <v>7.23</v>
      </c>
      <c r="I103" s="9">
        <v>0</v>
      </c>
      <c r="J103" s="9">
        <v>8.33</v>
      </c>
      <c r="K103" s="9">
        <v>30.77</v>
      </c>
      <c r="L103" s="9">
        <v>53.85</v>
      </c>
    </row>
    <row r="104" spans="1:12" x14ac:dyDescent="0.2">
      <c r="A104" t="s">
        <v>157</v>
      </c>
      <c r="B104" t="s">
        <v>158</v>
      </c>
      <c r="C104" s="9">
        <v>17.39</v>
      </c>
      <c r="D104" s="9">
        <v>19.010000000000002</v>
      </c>
      <c r="E104" s="9">
        <v>36.28</v>
      </c>
      <c r="F104" s="9">
        <v>61.67</v>
      </c>
      <c r="G104" s="9">
        <v>40.020000000000003</v>
      </c>
      <c r="H104" s="9">
        <v>7.87</v>
      </c>
      <c r="I104" s="9">
        <v>13.72</v>
      </c>
      <c r="J104" s="9">
        <v>5.61</v>
      </c>
      <c r="K104" s="9">
        <v>38.78</v>
      </c>
      <c r="L104" s="9">
        <v>45.92</v>
      </c>
    </row>
    <row r="105" spans="1:12" x14ac:dyDescent="0.2">
      <c r="A105" t="s">
        <v>159</v>
      </c>
      <c r="B105" t="s">
        <v>158</v>
      </c>
      <c r="C105" s="9">
        <v>14.26</v>
      </c>
      <c r="D105" s="9">
        <v>16.28</v>
      </c>
      <c r="E105" s="9">
        <v>51.89</v>
      </c>
      <c r="F105" s="9">
        <v>46.73</v>
      </c>
      <c r="G105" s="9">
        <v>55.21</v>
      </c>
      <c r="H105" s="9">
        <v>17.98</v>
      </c>
      <c r="I105" s="9">
        <v>10.85</v>
      </c>
      <c r="J105" s="9">
        <v>16.09</v>
      </c>
      <c r="K105" s="9">
        <v>32.11</v>
      </c>
      <c r="L105" s="9">
        <v>56.87</v>
      </c>
    </row>
    <row r="106" spans="1:12" x14ac:dyDescent="0.2">
      <c r="A106" t="s">
        <v>160</v>
      </c>
      <c r="B106" t="s">
        <v>161</v>
      </c>
      <c r="C106" s="9">
        <v>19.96</v>
      </c>
      <c r="D106" s="9">
        <v>20.22</v>
      </c>
      <c r="E106" s="9">
        <v>30.72</v>
      </c>
      <c r="F106" s="9">
        <v>65.540000000000006</v>
      </c>
      <c r="G106" s="9">
        <v>27.94</v>
      </c>
      <c r="H106" s="9">
        <v>3.29</v>
      </c>
      <c r="I106" s="9">
        <v>18.100000000000001</v>
      </c>
      <c r="J106" s="9">
        <v>3.07</v>
      </c>
      <c r="K106" s="9">
        <v>35.65</v>
      </c>
      <c r="L106" s="9">
        <v>41.74</v>
      </c>
    </row>
    <row r="107" spans="1:12" x14ac:dyDescent="0.2">
      <c r="A107" t="s">
        <v>162</v>
      </c>
      <c r="B107" t="s">
        <v>161</v>
      </c>
      <c r="C107" s="9">
        <v>9.69</v>
      </c>
      <c r="D107" s="9">
        <v>11.96</v>
      </c>
      <c r="E107" s="9">
        <v>59.89</v>
      </c>
      <c r="F107" s="9">
        <v>33.07</v>
      </c>
      <c r="G107" s="9">
        <v>47.1</v>
      </c>
      <c r="H107" s="9">
        <v>9.01</v>
      </c>
      <c r="I107" s="9">
        <v>5.74</v>
      </c>
      <c r="J107" s="9">
        <v>7.31</v>
      </c>
      <c r="K107" s="9">
        <v>33.04</v>
      </c>
      <c r="L107" s="9">
        <v>50.44</v>
      </c>
    </row>
    <row r="108" spans="1:12" x14ac:dyDescent="0.2">
      <c r="A108" t="s">
        <v>163</v>
      </c>
      <c r="B108" t="s">
        <v>161</v>
      </c>
      <c r="C108" s="9">
        <v>7.83</v>
      </c>
      <c r="D108" s="9">
        <v>9.48</v>
      </c>
      <c r="E108" s="9">
        <v>70.5</v>
      </c>
      <c r="F108" s="9">
        <v>26.83</v>
      </c>
      <c r="G108" s="9">
        <v>57.12</v>
      </c>
      <c r="H108" s="9">
        <v>15.71</v>
      </c>
      <c r="I108" s="9">
        <v>5.98</v>
      </c>
      <c r="J108" s="9">
        <v>17.53</v>
      </c>
      <c r="K108" s="9">
        <v>27.78</v>
      </c>
      <c r="L108" s="9">
        <v>58.33</v>
      </c>
    </row>
    <row r="109" spans="1:12" x14ac:dyDescent="0.2">
      <c r="A109" t="s">
        <v>164</v>
      </c>
      <c r="B109" t="s">
        <v>161</v>
      </c>
      <c r="C109" s="9">
        <v>14.35</v>
      </c>
      <c r="D109" s="9">
        <v>13.73</v>
      </c>
      <c r="E109" s="9">
        <v>39.79</v>
      </c>
      <c r="F109" s="9">
        <v>59.02</v>
      </c>
      <c r="G109" s="9">
        <v>44.16</v>
      </c>
      <c r="H109" s="9">
        <v>11.7</v>
      </c>
      <c r="I109" s="9">
        <v>16.87</v>
      </c>
      <c r="J109" s="9">
        <v>8.58</v>
      </c>
      <c r="K109" s="9">
        <v>45.45</v>
      </c>
      <c r="L109" s="9">
        <v>45.75</v>
      </c>
    </row>
    <row r="110" spans="1:12" x14ac:dyDescent="0.2">
      <c r="A110" t="s">
        <v>165</v>
      </c>
      <c r="B110" t="s">
        <v>161</v>
      </c>
      <c r="C110" s="9">
        <v>14.39</v>
      </c>
      <c r="D110" s="9">
        <v>14.65</v>
      </c>
      <c r="E110" s="9">
        <v>42.53</v>
      </c>
      <c r="F110" s="9">
        <v>55.7</v>
      </c>
      <c r="G110" s="9">
        <v>46.64</v>
      </c>
      <c r="H110" s="9">
        <v>11.9</v>
      </c>
      <c r="I110" s="9">
        <v>15.43</v>
      </c>
      <c r="J110" s="9">
        <v>11.09</v>
      </c>
      <c r="K110" s="9">
        <v>31.33</v>
      </c>
      <c r="L110" s="9">
        <v>56.65</v>
      </c>
    </row>
    <row r="111" spans="1:12" x14ac:dyDescent="0.2">
      <c r="A111" t="s">
        <v>166</v>
      </c>
      <c r="B111" t="s">
        <v>167</v>
      </c>
      <c r="C111" s="9">
        <v>6.18</v>
      </c>
      <c r="D111" s="9">
        <v>7.87</v>
      </c>
      <c r="E111" s="9">
        <v>77.2</v>
      </c>
      <c r="F111" s="9">
        <v>19.46</v>
      </c>
      <c r="G111" s="9">
        <v>73.900000000000006</v>
      </c>
      <c r="H111" s="9">
        <v>39.04</v>
      </c>
      <c r="I111" s="9">
        <v>3.03</v>
      </c>
      <c r="J111" s="9">
        <v>28.72</v>
      </c>
      <c r="K111" s="9">
        <v>9.8000000000000007</v>
      </c>
      <c r="L111" s="9">
        <v>78.430000000000007</v>
      </c>
    </row>
  </sheetData>
  <phoneticPr fontId="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workbookViewId="0">
      <selection activeCell="E23" sqref="E23"/>
    </sheetView>
  </sheetViews>
  <sheetFormatPr defaultRowHeight="12.75" x14ac:dyDescent="0.2"/>
  <cols>
    <col min="1" max="1" width="18.7109375" bestFit="1" customWidth="1"/>
    <col min="2" max="5" width="9.5703125" bestFit="1" customWidth="1"/>
    <col min="6" max="12" width="11.42578125" bestFit="1" customWidth="1"/>
    <col min="13" max="13" width="9.28515625" customWidth="1"/>
    <col min="14" max="20" width="11.42578125" bestFit="1" customWidth="1"/>
    <col min="22" max="22" width="15" customWidth="1"/>
    <col min="24" max="24" width="15.28515625" customWidth="1"/>
  </cols>
  <sheetData>
    <row r="1" spans="1:24" x14ac:dyDescent="0.2">
      <c r="A1" s="7" t="s">
        <v>253</v>
      </c>
      <c r="B1" s="7"/>
      <c r="C1" s="7"/>
      <c r="D1" s="7"/>
      <c r="E1" s="7"/>
      <c r="V1" s="26"/>
    </row>
    <row r="2" spans="1:24" x14ac:dyDescent="0.2">
      <c r="V2" s="26"/>
    </row>
    <row r="3" spans="1:24" ht="15" x14ac:dyDescent="0.25">
      <c r="A3" s="121" t="s">
        <v>254</v>
      </c>
      <c r="B3" s="123">
        <v>1987</v>
      </c>
      <c r="C3" s="117">
        <v>1988</v>
      </c>
      <c r="D3" s="117">
        <v>1989</v>
      </c>
      <c r="E3" s="117">
        <v>1990</v>
      </c>
      <c r="F3" s="117">
        <v>1991</v>
      </c>
      <c r="G3" s="117">
        <v>1992</v>
      </c>
      <c r="H3" s="117">
        <v>1993</v>
      </c>
      <c r="I3" s="117">
        <v>1994</v>
      </c>
      <c r="J3" s="117">
        <v>1995</v>
      </c>
      <c r="K3" s="117">
        <v>1996</v>
      </c>
      <c r="L3" s="117">
        <v>1997</v>
      </c>
      <c r="M3" s="117">
        <v>1998</v>
      </c>
      <c r="N3" s="117">
        <v>1999</v>
      </c>
      <c r="O3" s="117">
        <v>2000</v>
      </c>
      <c r="P3" s="117">
        <v>2001</v>
      </c>
      <c r="Q3" s="117">
        <v>2002</v>
      </c>
      <c r="R3" s="117">
        <v>2003</v>
      </c>
      <c r="S3" s="117">
        <v>2004</v>
      </c>
      <c r="T3" s="119">
        <v>2005</v>
      </c>
      <c r="U3" s="115" t="s">
        <v>255</v>
      </c>
      <c r="V3" s="116"/>
      <c r="W3" s="115" t="s">
        <v>256</v>
      </c>
      <c r="X3" s="116"/>
    </row>
    <row r="4" spans="1:24" ht="12.75" customHeight="1" x14ac:dyDescent="0.25">
      <c r="A4" s="122"/>
      <c r="B4" s="124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20"/>
      <c r="U4" s="63" t="s">
        <v>257</v>
      </c>
      <c r="V4" s="64" t="s">
        <v>258</v>
      </c>
      <c r="W4" s="63" t="s">
        <v>257</v>
      </c>
      <c r="X4" s="65" t="s">
        <v>258</v>
      </c>
    </row>
    <row r="5" spans="1:24" ht="15" x14ac:dyDescent="0.2">
      <c r="A5" s="66" t="s">
        <v>259</v>
      </c>
      <c r="B5" s="67">
        <v>84446.316122487595</v>
      </c>
      <c r="C5" s="67">
        <v>85822.022660575894</v>
      </c>
      <c r="D5" s="67">
        <v>87197.729198664296</v>
      </c>
      <c r="E5" s="67">
        <v>88573.435736752595</v>
      </c>
      <c r="F5" s="67">
        <v>89949.142274840997</v>
      </c>
      <c r="G5" s="67">
        <v>91324.848812929355</v>
      </c>
      <c r="H5" s="67">
        <v>92691.242330827736</v>
      </c>
      <c r="I5" s="67">
        <v>93841.356438284958</v>
      </c>
      <c r="J5" s="67">
        <v>94844.674199430243</v>
      </c>
      <c r="K5" s="67">
        <v>95265.266106038587</v>
      </c>
      <c r="L5" s="67">
        <v>95746.450525734414</v>
      </c>
      <c r="M5" s="67">
        <v>96030.312367851686</v>
      </c>
      <c r="N5" s="67">
        <v>96420.177667401513</v>
      </c>
      <c r="O5" s="67">
        <v>96765.389687777497</v>
      </c>
      <c r="P5" s="67">
        <v>96943.725219092827</v>
      </c>
      <c r="Q5" s="67">
        <v>97424.125219092835</v>
      </c>
      <c r="R5" s="67">
        <v>97923.725219092812</v>
      </c>
      <c r="S5" s="67">
        <v>98635.325219092818</v>
      </c>
      <c r="T5" s="67">
        <v>99269.125219092835</v>
      </c>
      <c r="U5" s="68">
        <f t="shared" ref="U5:U40" si="0">T5-S5</f>
        <v>633.80000000001746</v>
      </c>
      <c r="V5" s="69">
        <f t="shared" ref="V5:V40" si="1">U5/S5</f>
        <v>6.4256897677601307E-3</v>
      </c>
      <c r="W5" s="68">
        <f t="shared" ref="W5:W13" si="2">T5-P5</f>
        <v>2325.4000000000087</v>
      </c>
      <c r="X5" s="70">
        <f t="shared" ref="X5:X40" si="3">W5/P5</f>
        <v>2.3987112056449291E-2</v>
      </c>
    </row>
    <row r="6" spans="1:24" ht="15" x14ac:dyDescent="0.2">
      <c r="A6" s="66" t="s">
        <v>260</v>
      </c>
      <c r="B6" s="67">
        <v>72831.033765852699</v>
      </c>
      <c r="C6" s="67">
        <v>74741.599463796098</v>
      </c>
      <c r="D6" s="67">
        <v>76652.165161739395</v>
      </c>
      <c r="E6" s="67">
        <v>78562.730859682706</v>
      </c>
      <c r="F6" s="67">
        <v>80473.296557625988</v>
      </c>
      <c r="G6" s="67">
        <v>82383.8622555693</v>
      </c>
      <c r="H6" s="67">
        <v>83905.443611049006</v>
      </c>
      <c r="I6" s="67">
        <v>85226.018653820123</v>
      </c>
      <c r="J6" s="67">
        <v>86039.902060221226</v>
      </c>
      <c r="K6" s="67">
        <v>87076.543766284696</v>
      </c>
      <c r="L6" s="67">
        <v>87548.45293742315</v>
      </c>
      <c r="M6" s="67">
        <v>88385.518911921201</v>
      </c>
      <c r="N6" s="67">
        <v>89386.158395186008</v>
      </c>
      <c r="O6" s="67">
        <v>90036.05401834019</v>
      </c>
      <c r="P6" s="67">
        <v>90901.957354666185</v>
      </c>
      <c r="Q6" s="67">
        <v>92317.357354666165</v>
      </c>
      <c r="R6" s="67">
        <v>93726.9573546662</v>
      </c>
      <c r="S6" s="67">
        <v>95596.9573546662</v>
      </c>
      <c r="T6" s="67">
        <v>97401.357354666165</v>
      </c>
      <c r="U6" s="68">
        <f t="shared" si="0"/>
        <v>1804.3999999999651</v>
      </c>
      <c r="V6" s="69">
        <f t="shared" si="1"/>
        <v>1.8875077721413381E-2</v>
      </c>
      <c r="W6" s="68">
        <f t="shared" si="2"/>
        <v>6499.3999999999796</v>
      </c>
      <c r="X6" s="70">
        <f t="shared" si="3"/>
        <v>7.1499010462906742E-2</v>
      </c>
    </row>
    <row r="7" spans="1:24" ht="15" x14ac:dyDescent="0.2">
      <c r="A7" s="66" t="s">
        <v>261</v>
      </c>
      <c r="B7" s="67">
        <v>41048.644459372197</v>
      </c>
      <c r="C7" s="67">
        <v>41737.868666007598</v>
      </c>
      <c r="D7" s="67">
        <v>42427.092872643101</v>
      </c>
      <c r="E7" s="67">
        <v>43116.317079278597</v>
      </c>
      <c r="F7" s="67">
        <v>43805.541285914027</v>
      </c>
      <c r="G7" s="67">
        <v>44494.765492549486</v>
      </c>
      <c r="H7" s="67">
        <v>45178.860304092814</v>
      </c>
      <c r="I7" s="67">
        <v>45695.237047671202</v>
      </c>
      <c r="J7" s="67">
        <v>46068.036421540579</v>
      </c>
      <c r="K7" s="67">
        <v>46066.480200749575</v>
      </c>
      <c r="L7" s="67">
        <v>46192.446520711419</v>
      </c>
      <c r="M7" s="67">
        <v>46467.357386684649</v>
      </c>
      <c r="N7" s="67">
        <v>46640.683766150869</v>
      </c>
      <c r="O7" s="67">
        <v>46711.712351953473</v>
      </c>
      <c r="P7" s="67">
        <v>46948.196981130677</v>
      </c>
      <c r="Q7" s="67">
        <v>47174.796981130683</v>
      </c>
      <c r="R7" s="67">
        <v>47591.396981130689</v>
      </c>
      <c r="S7" s="67">
        <v>48122.396981130689</v>
      </c>
      <c r="T7" s="67">
        <v>48624.796981130683</v>
      </c>
      <c r="U7" s="68">
        <f t="shared" si="0"/>
        <v>502.39999999999418</v>
      </c>
      <c r="V7" s="69">
        <f t="shared" si="1"/>
        <v>1.0440045207993081E-2</v>
      </c>
      <c r="W7" s="68">
        <f t="shared" si="2"/>
        <v>1676.6000000000058</v>
      </c>
      <c r="X7" s="70">
        <f t="shared" si="3"/>
        <v>3.5711701573414231E-2</v>
      </c>
    </row>
    <row r="8" spans="1:24" ht="15" x14ac:dyDescent="0.2">
      <c r="A8" s="66" t="s">
        <v>262</v>
      </c>
      <c r="B8" s="67">
        <v>39046.035560644399</v>
      </c>
      <c r="C8" s="67">
        <v>38698.821287647603</v>
      </c>
      <c r="D8" s="67">
        <v>38351.607014650799</v>
      </c>
      <c r="E8" s="67">
        <v>38004.392741654003</v>
      </c>
      <c r="F8" s="67">
        <v>37657.178468657141</v>
      </c>
      <c r="G8" s="67">
        <v>37309.96419566033</v>
      </c>
      <c r="H8" s="67">
        <v>37325.805773311986</v>
      </c>
      <c r="I8" s="67">
        <v>37743.585649989516</v>
      </c>
      <c r="J8" s="67">
        <v>37988.929435516926</v>
      </c>
      <c r="K8" s="67">
        <v>38108.026044008591</v>
      </c>
      <c r="L8" s="67">
        <v>38339.951057868166</v>
      </c>
      <c r="M8" s="67">
        <v>38529.265060100777</v>
      </c>
      <c r="N8" s="67">
        <v>38723.317592715292</v>
      </c>
      <c r="O8" s="67">
        <v>38712.818823502545</v>
      </c>
      <c r="P8" s="67">
        <v>39036.6292780941</v>
      </c>
      <c r="Q8" s="67">
        <v>39270.029278094102</v>
      </c>
      <c r="R8" s="67">
        <v>39988.42927809411</v>
      </c>
      <c r="S8" s="67">
        <v>40219.629278094093</v>
      </c>
      <c r="T8" s="67">
        <v>40769.029278094102</v>
      </c>
      <c r="U8" s="68">
        <f t="shared" si="0"/>
        <v>549.40000000000873</v>
      </c>
      <c r="V8" s="69">
        <f t="shared" si="1"/>
        <v>1.3659996620089269E-2</v>
      </c>
      <c r="W8" s="68">
        <f t="shared" si="2"/>
        <v>1732.4000000000015</v>
      </c>
      <c r="X8" s="70">
        <f t="shared" si="3"/>
        <v>4.4378831677768849E-2</v>
      </c>
    </row>
    <row r="9" spans="1:24" ht="15" x14ac:dyDescent="0.2">
      <c r="A9" s="66" t="s">
        <v>263</v>
      </c>
      <c r="B9" s="67">
        <v>17978.652301169099</v>
      </c>
      <c r="C9" s="67">
        <v>18198.188988287398</v>
      </c>
      <c r="D9" s="67">
        <v>18417.725675405702</v>
      </c>
      <c r="E9" s="67">
        <v>18637.262362524001</v>
      </c>
      <c r="F9" s="67">
        <v>18856.799049642304</v>
      </c>
      <c r="G9" s="67">
        <v>19076.335736760597</v>
      </c>
      <c r="H9" s="67">
        <v>19289.47658746476</v>
      </c>
      <c r="I9" s="67">
        <v>19586.637520797343</v>
      </c>
      <c r="J9" s="67">
        <v>19759.843709216322</v>
      </c>
      <c r="K9" s="67">
        <v>19915.532815883282</v>
      </c>
      <c r="L9" s="67">
        <v>20111.559442516493</v>
      </c>
      <c r="M9" s="67">
        <v>20230.122822310015</v>
      </c>
      <c r="N9" s="67">
        <v>20344.505113225972</v>
      </c>
      <c r="O9" s="67">
        <v>20451.503185077108</v>
      </c>
      <c r="P9" s="67">
        <v>20572.173239107389</v>
      </c>
      <c r="Q9" s="67">
        <v>20746.773239107388</v>
      </c>
      <c r="R9" s="67">
        <v>20978.573239107391</v>
      </c>
      <c r="S9" s="67">
        <v>21296.373239107394</v>
      </c>
      <c r="T9" s="67">
        <v>21609.973239107392</v>
      </c>
      <c r="U9" s="68">
        <f t="shared" si="0"/>
        <v>313.59999999999854</v>
      </c>
      <c r="V9" s="69">
        <f t="shared" si="1"/>
        <v>1.472551201460548E-2</v>
      </c>
      <c r="W9" s="68">
        <f t="shared" si="2"/>
        <v>1037.8000000000029</v>
      </c>
      <c r="X9" s="70">
        <f t="shared" si="3"/>
        <v>5.0446784981722829E-2</v>
      </c>
    </row>
    <row r="10" spans="1:24" ht="15" x14ac:dyDescent="0.2">
      <c r="A10" s="66" t="s">
        <v>264</v>
      </c>
      <c r="B10" s="67">
        <v>56817.097878173903</v>
      </c>
      <c r="C10" s="67">
        <v>57437.809065037298</v>
      </c>
      <c r="D10" s="67">
        <v>58058.520251900598</v>
      </c>
      <c r="E10" s="67">
        <v>58679.231438764</v>
      </c>
      <c r="F10" s="67">
        <v>59299.942625627329</v>
      </c>
      <c r="G10" s="67">
        <v>59920.653812490687</v>
      </c>
      <c r="H10" s="67">
        <v>60313.091070250608</v>
      </c>
      <c r="I10" s="67">
        <v>60771.839679059849</v>
      </c>
      <c r="J10" s="67">
        <v>61336.102346978922</v>
      </c>
      <c r="K10" s="67">
        <v>61807.034301331507</v>
      </c>
      <c r="L10" s="67">
        <v>62227.387981774169</v>
      </c>
      <c r="M10" s="67">
        <v>62753.993436259538</v>
      </c>
      <c r="N10" s="67">
        <v>63007.143466286419</v>
      </c>
      <c r="O10" s="67">
        <v>63261.510282645067</v>
      </c>
      <c r="P10" s="67">
        <v>63899.287003465339</v>
      </c>
      <c r="Q10" s="67">
        <v>64263.887003465337</v>
      </c>
      <c r="R10" s="67">
        <v>65019.087003465334</v>
      </c>
      <c r="S10" s="67">
        <v>65702.887003465337</v>
      </c>
      <c r="T10" s="67">
        <v>66464.687003465326</v>
      </c>
      <c r="U10" s="68">
        <f t="shared" si="0"/>
        <v>761.79999999998836</v>
      </c>
      <c r="V10" s="69">
        <f t="shared" si="1"/>
        <v>1.1594619882682006E-2</v>
      </c>
      <c r="W10" s="68">
        <f t="shared" si="2"/>
        <v>2565.3999999999869</v>
      </c>
      <c r="X10" s="70">
        <f t="shared" si="3"/>
        <v>4.0147552817934605E-2</v>
      </c>
    </row>
    <row r="11" spans="1:24" ht="15" x14ac:dyDescent="0.2">
      <c r="A11" s="66" t="s">
        <v>265</v>
      </c>
      <c r="B11" s="67">
        <v>66743.296396256497</v>
      </c>
      <c r="C11" s="67">
        <v>66814.469938901006</v>
      </c>
      <c r="D11" s="67">
        <v>66885.643481545398</v>
      </c>
      <c r="E11" s="67">
        <v>66956.817024189906</v>
      </c>
      <c r="F11" s="67">
        <v>67027.990566834327</v>
      </c>
      <c r="G11" s="67">
        <v>67099.164109478777</v>
      </c>
      <c r="H11" s="67">
        <v>66964.950396966859</v>
      </c>
      <c r="I11" s="67">
        <v>66589.267748344777</v>
      </c>
      <c r="J11" s="67">
        <v>67015.393832932954</v>
      </c>
      <c r="K11" s="67">
        <v>67410.285283002886</v>
      </c>
      <c r="L11" s="67">
        <v>67504.162890840249</v>
      </c>
      <c r="M11" s="67">
        <v>67279.364911962475</v>
      </c>
      <c r="N11" s="67">
        <v>67035.659641931561</v>
      </c>
      <c r="O11" s="67">
        <v>66932.815355293278</v>
      </c>
      <c r="P11" s="67">
        <v>66851.103069583623</v>
      </c>
      <c r="Q11" s="67">
        <v>67266.903069583612</v>
      </c>
      <c r="R11" s="67">
        <v>67384.703069583629</v>
      </c>
      <c r="S11" s="67">
        <v>67726.303069583635</v>
      </c>
      <c r="T11" s="67">
        <v>67747.303069583635</v>
      </c>
      <c r="U11" s="68">
        <f t="shared" si="0"/>
        <v>21</v>
      </c>
      <c r="V11" s="69">
        <f t="shared" si="1"/>
        <v>3.1007155341734947E-4</v>
      </c>
      <c r="W11" s="68">
        <f t="shared" si="2"/>
        <v>896.20000000001164</v>
      </c>
      <c r="X11" s="70">
        <f t="shared" si="3"/>
        <v>1.3405911927394522E-2</v>
      </c>
    </row>
    <row r="12" spans="1:24" ht="15" x14ac:dyDescent="0.2">
      <c r="A12" s="66" t="s">
        <v>266</v>
      </c>
      <c r="B12" s="67">
        <v>47918.364272161503</v>
      </c>
      <c r="C12" s="67">
        <v>48133.505470428201</v>
      </c>
      <c r="D12" s="67">
        <v>48348.646668694899</v>
      </c>
      <c r="E12" s="67">
        <v>48563.787866961698</v>
      </c>
      <c r="F12" s="67">
        <v>48778.929065228403</v>
      </c>
      <c r="G12" s="67">
        <v>48994.070263495138</v>
      </c>
      <c r="H12" s="67">
        <v>49204.162913863132</v>
      </c>
      <c r="I12" s="67">
        <v>49336.880355829679</v>
      </c>
      <c r="J12" s="67">
        <v>49530.569759382772</v>
      </c>
      <c r="K12" s="67">
        <v>49594.820630090566</v>
      </c>
      <c r="L12" s="67">
        <v>49724.984611122636</v>
      </c>
      <c r="M12" s="67">
        <v>49831.666568280387</v>
      </c>
      <c r="N12" s="67">
        <v>49934.63784393447</v>
      </c>
      <c r="O12" s="67">
        <v>50061.781290257291</v>
      </c>
      <c r="P12" s="67">
        <v>50404.333889324473</v>
      </c>
      <c r="Q12" s="67">
        <v>50633.933889324479</v>
      </c>
      <c r="R12" s="67">
        <v>50967.333889324473</v>
      </c>
      <c r="S12" s="67">
        <v>51281.733889324467</v>
      </c>
      <c r="T12" s="67">
        <v>51458.733889324467</v>
      </c>
      <c r="U12" s="68">
        <f t="shared" si="0"/>
        <v>177</v>
      </c>
      <c r="V12" s="69">
        <f t="shared" si="1"/>
        <v>3.4515213620116467E-3</v>
      </c>
      <c r="W12" s="68">
        <f t="shared" si="2"/>
        <v>1054.3999999999942</v>
      </c>
      <c r="X12" s="70">
        <f t="shared" si="3"/>
        <v>2.0918836112688195E-2</v>
      </c>
    </row>
    <row r="13" spans="1:24" ht="15" x14ac:dyDescent="0.2">
      <c r="A13" s="66" t="s">
        <v>267</v>
      </c>
      <c r="B13" s="67">
        <v>38448.318343360501</v>
      </c>
      <c r="C13" s="67">
        <v>38706.058617127397</v>
      </c>
      <c r="D13" s="67">
        <v>38963.798890894301</v>
      </c>
      <c r="E13" s="67">
        <v>39221.539164661299</v>
      </c>
      <c r="F13" s="67">
        <v>39479.279438428224</v>
      </c>
      <c r="G13" s="67">
        <v>39737.019712195164</v>
      </c>
      <c r="H13" s="67">
        <v>40013.886677586459</v>
      </c>
      <c r="I13" s="67">
        <v>40470.856197542445</v>
      </c>
      <c r="J13" s="67">
        <v>41000.091918948441</v>
      </c>
      <c r="K13" s="67">
        <v>41214.398438101656</v>
      </c>
      <c r="L13" s="67">
        <v>41529.81521499341</v>
      </c>
      <c r="M13" s="67">
        <v>41743.533926392563</v>
      </c>
      <c r="N13" s="67">
        <v>41892.510170285474</v>
      </c>
      <c r="O13" s="67">
        <v>42116.559604642374</v>
      </c>
      <c r="P13" s="67">
        <v>42253.835286824607</v>
      </c>
      <c r="Q13" s="67">
        <v>42242.435286824606</v>
      </c>
      <c r="R13" s="67">
        <v>42260.235286824623</v>
      </c>
      <c r="S13" s="67">
        <v>42398.635286824618</v>
      </c>
      <c r="T13" s="67">
        <v>42591.635286824618</v>
      </c>
      <c r="U13" s="68">
        <f t="shared" si="0"/>
        <v>193</v>
      </c>
      <c r="V13" s="69">
        <f t="shared" si="1"/>
        <v>4.5520333070714373E-3</v>
      </c>
      <c r="W13" s="68">
        <f t="shared" si="2"/>
        <v>337.80000000001019</v>
      </c>
      <c r="X13" s="70">
        <f t="shared" si="3"/>
        <v>7.9945405596197183E-3</v>
      </c>
    </row>
    <row r="14" spans="1:24" ht="15" x14ac:dyDescent="0.2">
      <c r="A14" s="66" t="s">
        <v>268</v>
      </c>
      <c r="B14" s="67">
        <f>AVERAGE(B5:B13)</f>
        <v>51697.528788830932</v>
      </c>
      <c r="C14" s="67">
        <f t="shared" ref="C14:W14" si="4">AVERAGE(C5:C13)</f>
        <v>52254.48268420095</v>
      </c>
      <c r="D14" s="67">
        <f t="shared" si="4"/>
        <v>52811.436579570945</v>
      </c>
      <c r="E14" s="67">
        <f t="shared" si="4"/>
        <v>53368.390474940978</v>
      </c>
      <c r="F14" s="67">
        <f t="shared" si="4"/>
        <v>53925.344370310973</v>
      </c>
      <c r="G14" s="67">
        <f t="shared" si="4"/>
        <v>54482.298265680984</v>
      </c>
      <c r="H14" s="67">
        <f t="shared" si="4"/>
        <v>54987.435518379265</v>
      </c>
      <c r="I14" s="67">
        <f t="shared" si="4"/>
        <v>55473.519921259984</v>
      </c>
      <c r="J14" s="67">
        <f t="shared" si="4"/>
        <v>55953.727076018709</v>
      </c>
      <c r="K14" s="67">
        <f t="shared" si="4"/>
        <v>56273.154176165706</v>
      </c>
      <c r="L14" s="67">
        <f t="shared" si="4"/>
        <v>56547.245686998234</v>
      </c>
      <c r="M14" s="67">
        <f t="shared" si="4"/>
        <v>56805.681710195924</v>
      </c>
      <c r="N14" s="67">
        <f t="shared" si="4"/>
        <v>57042.754850790836</v>
      </c>
      <c r="O14" s="67">
        <f t="shared" si="4"/>
        <v>57227.793844387648</v>
      </c>
      <c r="P14" s="67">
        <f t="shared" si="4"/>
        <v>57534.582369032134</v>
      </c>
      <c r="Q14" s="67">
        <f t="shared" si="4"/>
        <v>57926.693480143236</v>
      </c>
      <c r="R14" s="67">
        <f t="shared" si="4"/>
        <v>58426.715702365465</v>
      </c>
      <c r="S14" s="67">
        <f t="shared" si="4"/>
        <v>58997.804591254368</v>
      </c>
      <c r="T14" s="67">
        <f t="shared" si="4"/>
        <v>59548.515702365468</v>
      </c>
      <c r="U14" s="67">
        <f t="shared" si="4"/>
        <v>550.71111111110804</v>
      </c>
      <c r="V14" s="69">
        <f t="shared" si="1"/>
        <v>9.3344339662554763E-3</v>
      </c>
      <c r="W14" s="67">
        <f t="shared" si="4"/>
        <v>2013.9333333333334</v>
      </c>
      <c r="X14" s="70">
        <f t="shared" si="3"/>
        <v>3.5003875067968315E-2</v>
      </c>
    </row>
    <row r="15" spans="1:24" ht="15" x14ac:dyDescent="0.2">
      <c r="A15" s="66" t="s">
        <v>269</v>
      </c>
      <c r="B15" s="67">
        <v>33188.253889571999</v>
      </c>
      <c r="C15" s="67">
        <v>33452.317685528098</v>
      </c>
      <c r="D15" s="67">
        <v>33716.381481484299</v>
      </c>
      <c r="E15" s="67">
        <v>33980.445277440398</v>
      </c>
      <c r="F15" s="67">
        <v>34244.509073396614</v>
      </c>
      <c r="G15" s="67">
        <v>34508.572869352778</v>
      </c>
      <c r="H15" s="67">
        <v>34880.241069241376</v>
      </c>
      <c r="I15" s="67">
        <v>35383.5244259424</v>
      </c>
      <c r="J15" s="67">
        <v>35835.111353772882</v>
      </c>
      <c r="K15" s="67">
        <v>36159.468552600287</v>
      </c>
      <c r="L15" s="67">
        <v>36600.471680879557</v>
      </c>
      <c r="M15" s="67">
        <v>37039.211528212996</v>
      </c>
      <c r="N15" s="67">
        <v>37452.378233864285</v>
      </c>
      <c r="O15" s="67">
        <v>37882.268706222669</v>
      </c>
      <c r="P15" s="67">
        <v>38231.811784099533</v>
      </c>
      <c r="Q15" s="67">
        <v>38647.411784099531</v>
      </c>
      <c r="R15" s="67">
        <v>38966.211784099534</v>
      </c>
      <c r="S15" s="67">
        <v>39356.011784099523</v>
      </c>
      <c r="T15" s="67">
        <v>39749.411784099531</v>
      </c>
      <c r="U15" s="68">
        <f t="shared" si="0"/>
        <v>393.40000000000873</v>
      </c>
      <c r="V15" s="69">
        <f t="shared" si="1"/>
        <v>9.9959315531801124E-3</v>
      </c>
      <c r="W15" s="68">
        <f t="shared" ref="W15:W21" si="5">T15-P15</f>
        <v>1517.5999999999985</v>
      </c>
      <c r="X15" s="70">
        <f t="shared" si="3"/>
        <v>3.9694692173368636E-2</v>
      </c>
    </row>
    <row r="16" spans="1:24" ht="15" x14ac:dyDescent="0.2">
      <c r="A16" s="66" t="s">
        <v>270</v>
      </c>
      <c r="B16" s="67">
        <v>30990.994327268701</v>
      </c>
      <c r="C16" s="67">
        <v>31296.3488472391</v>
      </c>
      <c r="D16" s="67">
        <v>31601.7033672094</v>
      </c>
      <c r="E16" s="67">
        <v>31907.057887179799</v>
      </c>
      <c r="F16" s="67">
        <v>32212.412407150099</v>
      </c>
      <c r="G16" s="67">
        <v>32517.76692712044</v>
      </c>
      <c r="H16" s="67">
        <v>32824.419957110658</v>
      </c>
      <c r="I16" s="67">
        <v>33098.811925232498</v>
      </c>
      <c r="J16" s="67">
        <v>33599.76945287671</v>
      </c>
      <c r="K16" s="67">
        <v>33749.36123892491</v>
      </c>
      <c r="L16" s="67">
        <v>34036.981367157881</v>
      </c>
      <c r="M16" s="67">
        <v>34292.981707045634</v>
      </c>
      <c r="N16" s="67">
        <v>34477.528360315562</v>
      </c>
      <c r="O16" s="67">
        <v>34745.792953324584</v>
      </c>
      <c r="P16" s="67">
        <v>35023.83283229165</v>
      </c>
      <c r="Q16" s="67">
        <v>35163.832832291635</v>
      </c>
      <c r="R16" s="67">
        <v>35328.83283229165</v>
      </c>
      <c r="S16" s="67">
        <v>35430.832832291635</v>
      </c>
      <c r="T16" s="67">
        <v>35512.032832291647</v>
      </c>
      <c r="U16" s="68">
        <f t="shared" si="0"/>
        <v>81.200000000011642</v>
      </c>
      <c r="V16" s="69">
        <f t="shared" si="1"/>
        <v>2.2917891990957102E-3</v>
      </c>
      <c r="W16" s="68">
        <f t="shared" si="5"/>
        <v>488.19999999999709</v>
      </c>
      <c r="X16" s="70">
        <f t="shared" si="3"/>
        <v>1.3939079778552426E-2</v>
      </c>
    </row>
    <row r="17" spans="1:24" ht="15" x14ac:dyDescent="0.2">
      <c r="A17" s="66" t="s">
        <v>271</v>
      </c>
      <c r="B17" s="67">
        <v>184293.92581487799</v>
      </c>
      <c r="C17" s="67">
        <v>185398.96028341801</v>
      </c>
      <c r="D17" s="67">
        <v>186503.994751958</v>
      </c>
      <c r="E17" s="67">
        <v>187609.02922049799</v>
      </c>
      <c r="F17" s="67">
        <v>188714.06368903833</v>
      </c>
      <c r="G17" s="67">
        <v>189819.09815757853</v>
      </c>
      <c r="H17" s="67">
        <v>191297.56423226482</v>
      </c>
      <c r="I17" s="67">
        <v>192801.81635891498</v>
      </c>
      <c r="J17" s="67">
        <v>195354.70152362873</v>
      </c>
      <c r="K17" s="67">
        <v>197067.48538793394</v>
      </c>
      <c r="L17" s="67">
        <v>198712.21037943696</v>
      </c>
      <c r="M17" s="67">
        <v>200294.27689844501</v>
      </c>
      <c r="N17" s="67">
        <v>201736.83354691765</v>
      </c>
      <c r="O17" s="67">
        <v>203387.9286728999</v>
      </c>
      <c r="P17" s="67">
        <v>204955.91965506959</v>
      </c>
      <c r="Q17" s="67">
        <v>206361.31965506956</v>
      </c>
      <c r="R17" s="67">
        <v>207551.51965506963</v>
      </c>
      <c r="S17" s="67">
        <v>209093.71965506958</v>
      </c>
      <c r="T17" s="67">
        <v>211731.1196550696</v>
      </c>
      <c r="U17" s="68">
        <f t="shared" si="0"/>
        <v>2637.4000000000233</v>
      </c>
      <c r="V17" s="69">
        <f t="shared" si="1"/>
        <v>1.2613482625641732E-2</v>
      </c>
      <c r="W17" s="68">
        <f t="shared" si="5"/>
        <v>6775.2000000000116</v>
      </c>
      <c r="X17" s="70">
        <f t="shared" si="3"/>
        <v>3.3056864185246899E-2</v>
      </c>
    </row>
    <row r="18" spans="1:24" ht="15" x14ac:dyDescent="0.2">
      <c r="A18" s="66" t="s">
        <v>272</v>
      </c>
      <c r="B18" s="67">
        <v>10764.857492955</v>
      </c>
      <c r="C18" s="67">
        <v>10818.6196047711</v>
      </c>
      <c r="D18" s="67">
        <v>10872.381716587301</v>
      </c>
      <c r="E18" s="67">
        <v>10926.143828403499</v>
      </c>
      <c r="F18" s="67">
        <v>10979.905940219614</v>
      </c>
      <c r="G18" s="67">
        <v>11033.66805203577</v>
      </c>
      <c r="H18" s="67">
        <v>11137.176921291139</v>
      </c>
      <c r="I18" s="67">
        <v>11209.545803169509</v>
      </c>
      <c r="J18" s="67">
        <v>11229.777379182517</v>
      </c>
      <c r="K18" s="67">
        <v>11270.168824913115</v>
      </c>
      <c r="L18" s="67">
        <v>11199.331953081824</v>
      </c>
      <c r="M18" s="67">
        <v>11226.270220007162</v>
      </c>
      <c r="N18" s="67">
        <v>11240.448316514688</v>
      </c>
      <c r="O18" s="67">
        <v>11224.08249427406</v>
      </c>
      <c r="P18" s="67">
        <v>11283.134789520944</v>
      </c>
      <c r="Q18" s="67">
        <v>11223.934789520943</v>
      </c>
      <c r="R18" s="67">
        <v>11302.134789520944</v>
      </c>
      <c r="S18" s="67">
        <v>11381.334789520944</v>
      </c>
      <c r="T18" s="67">
        <v>11485.534789520942</v>
      </c>
      <c r="U18" s="68">
        <f t="shared" si="0"/>
        <v>104.19999999999709</v>
      </c>
      <c r="V18" s="69">
        <f t="shared" si="1"/>
        <v>9.1553409092171179E-3</v>
      </c>
      <c r="W18" s="68">
        <f t="shared" si="5"/>
        <v>202.39999999999782</v>
      </c>
      <c r="X18" s="70">
        <f t="shared" si="3"/>
        <v>1.7938277240822652E-2</v>
      </c>
    </row>
    <row r="19" spans="1:24" ht="15" x14ac:dyDescent="0.2">
      <c r="A19" s="66" t="s">
        <v>273</v>
      </c>
      <c r="B19" s="67">
        <v>54818.507114399799</v>
      </c>
      <c r="C19" s="67">
        <v>55308.968788181897</v>
      </c>
      <c r="D19" s="67">
        <v>55799.430461964097</v>
      </c>
      <c r="E19" s="67">
        <v>56289.892135746202</v>
      </c>
      <c r="F19" s="67">
        <v>56780.353809528307</v>
      </c>
      <c r="G19" s="67">
        <v>57270.815483310435</v>
      </c>
      <c r="H19" s="67">
        <v>57652.64148185456</v>
      </c>
      <c r="I19" s="67">
        <v>58154.901414874366</v>
      </c>
      <c r="J19" s="67">
        <v>58779.095538333808</v>
      </c>
      <c r="K19" s="67">
        <v>59480.226683902343</v>
      </c>
      <c r="L19" s="67">
        <v>60119.818688902917</v>
      </c>
      <c r="M19" s="67">
        <v>60808.152337127583</v>
      </c>
      <c r="N19" s="67">
        <v>61530.643128678421</v>
      </c>
      <c r="O19" s="67">
        <v>61974.168293596776</v>
      </c>
      <c r="P19" s="67">
        <v>62689.449589807351</v>
      </c>
      <c r="Q19" s="67">
        <v>63534.049589807357</v>
      </c>
      <c r="R19" s="67">
        <v>64394.049589807357</v>
      </c>
      <c r="S19" s="67">
        <v>65391.049589807357</v>
      </c>
      <c r="T19" s="67">
        <v>65879.249589807354</v>
      </c>
      <c r="U19" s="68">
        <f t="shared" si="0"/>
        <v>488.19999999999709</v>
      </c>
      <c r="V19" s="69">
        <f t="shared" si="1"/>
        <v>7.465853554308048E-3</v>
      </c>
      <c r="W19" s="68">
        <f t="shared" si="5"/>
        <v>3189.8000000000029</v>
      </c>
      <c r="X19" s="70">
        <f t="shared" si="3"/>
        <v>5.088256510260749E-2</v>
      </c>
    </row>
    <row r="20" spans="1:24" ht="15" x14ac:dyDescent="0.2">
      <c r="A20" s="66" t="s">
        <v>274</v>
      </c>
      <c r="B20" s="67">
        <v>133653.799734845</v>
      </c>
      <c r="C20" s="67">
        <v>134904.993770431</v>
      </c>
      <c r="D20" s="67">
        <v>136156.187806017</v>
      </c>
      <c r="E20" s="67">
        <v>137407.38184160201</v>
      </c>
      <c r="F20" s="67">
        <v>138658.57587718801</v>
      </c>
      <c r="G20" s="67">
        <v>139909.76991277374</v>
      </c>
      <c r="H20" s="67">
        <v>141337.08301755504</v>
      </c>
      <c r="I20" s="67">
        <v>142597.84914440702</v>
      </c>
      <c r="J20" s="67">
        <v>143605.02872527699</v>
      </c>
      <c r="K20" s="67">
        <v>144037.30125199279</v>
      </c>
      <c r="L20" s="67">
        <v>145054.99520385082</v>
      </c>
      <c r="M20" s="67">
        <v>146233.59943340416</v>
      </c>
      <c r="N20" s="67">
        <v>147317.57187254177</v>
      </c>
      <c r="O20" s="67">
        <v>148907.55219925439</v>
      </c>
      <c r="P20" s="67">
        <v>150529.60621802474</v>
      </c>
      <c r="Q20" s="67">
        <v>151759.60621802471</v>
      </c>
      <c r="R20" s="67">
        <v>152887.60621802471</v>
      </c>
      <c r="S20" s="67">
        <v>154072.00621802473</v>
      </c>
      <c r="T20" s="67">
        <v>155889.60621802471</v>
      </c>
      <c r="U20" s="68">
        <f t="shared" si="0"/>
        <v>1817.5999999999767</v>
      </c>
      <c r="V20" s="69">
        <f t="shared" si="1"/>
        <v>1.1797081407688826E-2</v>
      </c>
      <c r="W20" s="68">
        <f t="shared" si="5"/>
        <v>5359.9999999999709</v>
      </c>
      <c r="X20" s="70">
        <f t="shared" si="3"/>
        <v>3.5607613244112463E-2</v>
      </c>
    </row>
    <row r="21" spans="1:24" ht="15" x14ac:dyDescent="0.2">
      <c r="A21" s="66" t="s">
        <v>275</v>
      </c>
      <c r="B21" s="67">
        <v>275149.1872175</v>
      </c>
      <c r="C21" s="67">
        <v>274384.93803558103</v>
      </c>
      <c r="D21" s="67">
        <v>273620.688853662</v>
      </c>
      <c r="E21" s="67">
        <v>272856.43967174302</v>
      </c>
      <c r="F21" s="67">
        <v>272092.19048982341</v>
      </c>
      <c r="G21" s="67">
        <v>271327.94130790414</v>
      </c>
      <c r="H21" s="67">
        <v>271148.23437123263</v>
      </c>
      <c r="I21" s="67">
        <v>271364.15542458143</v>
      </c>
      <c r="J21" s="67">
        <v>270560.94385904761</v>
      </c>
      <c r="K21" s="67">
        <v>270692.99031575571</v>
      </c>
      <c r="L21" s="67">
        <v>269552.30499223829</v>
      </c>
      <c r="M21" s="67">
        <v>269860.74613752903</v>
      </c>
      <c r="N21" s="67">
        <v>269705.81486779556</v>
      </c>
      <c r="O21" s="67">
        <v>269103.34736071463</v>
      </c>
      <c r="P21" s="67">
        <v>271952.91650957632</v>
      </c>
      <c r="Q21" s="67">
        <v>271700.11650957633</v>
      </c>
      <c r="R21" s="67">
        <v>271347.91650957626</v>
      </c>
      <c r="S21" s="67">
        <v>273261.71650957619</v>
      </c>
      <c r="T21" s="67">
        <v>274677.91650957637</v>
      </c>
      <c r="U21" s="68">
        <f t="shared" si="0"/>
        <v>1416.2000000001863</v>
      </c>
      <c r="V21" s="69">
        <f t="shared" si="1"/>
        <v>5.182577413658883E-3</v>
      </c>
      <c r="W21" s="68">
        <f t="shared" si="5"/>
        <v>2725.0000000000582</v>
      </c>
      <c r="X21" s="70">
        <f t="shared" si="3"/>
        <v>1.002011684586623E-2</v>
      </c>
    </row>
    <row r="22" spans="1:24" ht="15" x14ac:dyDescent="0.2">
      <c r="A22" s="66" t="s">
        <v>276</v>
      </c>
      <c r="B22" s="67">
        <v>42000</v>
      </c>
      <c r="C22" s="67">
        <f>B22+350</f>
        <v>42350</v>
      </c>
      <c r="D22" s="67">
        <v>42001</v>
      </c>
      <c r="E22" s="67">
        <f>D22+350</f>
        <v>42351</v>
      </c>
      <c r="F22" s="67">
        <v>42002</v>
      </c>
      <c r="G22" s="67">
        <f>F22+350</f>
        <v>42352</v>
      </c>
      <c r="H22" s="67">
        <v>42003</v>
      </c>
      <c r="I22" s="67">
        <f>H22+350</f>
        <v>42353</v>
      </c>
      <c r="J22" s="67">
        <v>42004</v>
      </c>
      <c r="K22" s="67">
        <f>J22+350</f>
        <v>42354</v>
      </c>
      <c r="L22" s="67">
        <v>42005</v>
      </c>
      <c r="M22" s="67">
        <f>L22+350</f>
        <v>42355</v>
      </c>
      <c r="N22" s="67">
        <v>42006</v>
      </c>
      <c r="O22" s="67">
        <f>N22+350</f>
        <v>42356</v>
      </c>
      <c r="P22" s="67">
        <v>42007</v>
      </c>
      <c r="Q22" s="67">
        <f>P22+350</f>
        <v>42357</v>
      </c>
      <c r="R22" s="67">
        <v>42008</v>
      </c>
      <c r="S22" s="67">
        <f>R22+350</f>
        <v>42358</v>
      </c>
      <c r="T22" s="67">
        <v>42009</v>
      </c>
      <c r="U22" s="67">
        <f>T22+350</f>
        <v>42359</v>
      </c>
      <c r="V22" s="69">
        <v>2.3999999999999998E-3</v>
      </c>
      <c r="W22" s="67">
        <f>V22+350</f>
        <v>350.00240000000002</v>
      </c>
      <c r="X22" s="70">
        <f t="shared" si="3"/>
        <v>8.3320018092222729E-3</v>
      </c>
    </row>
    <row r="23" spans="1:24" ht="15" x14ac:dyDescent="0.2">
      <c r="A23" s="66" t="s">
        <v>277</v>
      </c>
      <c r="B23" s="67">
        <v>73963.306109071302</v>
      </c>
      <c r="C23" s="67">
        <v>75399.228393812504</v>
      </c>
      <c r="D23" s="67">
        <v>76835.150678553706</v>
      </c>
      <c r="E23" s="67">
        <v>78271.072963294806</v>
      </c>
      <c r="F23" s="67">
        <v>79706.995248036037</v>
      </c>
      <c r="G23" s="67">
        <v>81142.917532777225</v>
      </c>
      <c r="H23" s="67">
        <v>82300.822746748148</v>
      </c>
      <c r="I23" s="67">
        <v>83326.645328997547</v>
      </c>
      <c r="J23" s="67">
        <v>84451.116460527759</v>
      </c>
      <c r="K23" s="67">
        <v>85386.454757975996</v>
      </c>
      <c r="L23" s="67">
        <v>86344.060396123343</v>
      </c>
      <c r="M23" s="67">
        <v>87221.764554552457</v>
      </c>
      <c r="N23" s="67">
        <v>88106.847577750465</v>
      </c>
      <c r="O23" s="67">
        <v>88925.149045625396</v>
      </c>
      <c r="P23" s="67">
        <v>89636.626504416985</v>
      </c>
      <c r="Q23" s="67">
        <v>90672.826504416982</v>
      </c>
      <c r="R23" s="67">
        <v>91903.626504417</v>
      </c>
      <c r="S23" s="67">
        <v>93210.62650441697</v>
      </c>
      <c r="T23" s="67">
        <v>94941.426504416988</v>
      </c>
      <c r="U23" s="68">
        <f t="shared" si="0"/>
        <v>1730.8000000000175</v>
      </c>
      <c r="V23" s="69">
        <f t="shared" si="1"/>
        <v>1.8568698279460658E-2</v>
      </c>
      <c r="W23" s="68">
        <f t="shared" ref="W23:W31" si="6">T23-P23</f>
        <v>5304.8000000000029</v>
      </c>
      <c r="X23" s="70">
        <f t="shared" si="3"/>
        <v>5.9181165187409193E-2</v>
      </c>
    </row>
    <row r="24" spans="1:24" ht="15" x14ac:dyDescent="0.2">
      <c r="A24" s="66" t="s">
        <v>278</v>
      </c>
      <c r="B24" s="67">
        <v>35863.6421963537</v>
      </c>
      <c r="C24" s="67">
        <v>35999.392155604401</v>
      </c>
      <c r="D24" s="67">
        <v>36135.142114855</v>
      </c>
      <c r="E24" s="67">
        <v>36270.892074105701</v>
      </c>
      <c r="F24" s="67">
        <v>36406.642033356358</v>
      </c>
      <c r="G24" s="67">
        <v>36542.391992607016</v>
      </c>
      <c r="H24" s="67">
        <v>36504.768326230813</v>
      </c>
      <c r="I24" s="67">
        <v>36538.39147786449</v>
      </c>
      <c r="J24" s="67">
        <v>36585.350035354502</v>
      </c>
      <c r="K24" s="67">
        <v>36340.8477991912</v>
      </c>
      <c r="L24" s="67">
        <v>36430.084759815392</v>
      </c>
      <c r="M24" s="67">
        <v>36515.298189982364</v>
      </c>
      <c r="N24" s="67">
        <v>36569.883762521073</v>
      </c>
      <c r="O24" s="67">
        <v>36608.482796784054</v>
      </c>
      <c r="P24" s="67">
        <v>36698.130202287517</v>
      </c>
      <c r="Q24" s="67">
        <v>36569.130202287517</v>
      </c>
      <c r="R24" s="67">
        <v>36558.330202287529</v>
      </c>
      <c r="S24" s="67">
        <v>36692.130202287517</v>
      </c>
      <c r="T24" s="67">
        <v>36691.93020228752</v>
      </c>
      <c r="U24" s="68">
        <f t="shared" si="0"/>
        <v>-0.19999999999708962</v>
      </c>
      <c r="V24" s="69">
        <f t="shared" si="1"/>
        <v>-5.4507601192536078E-6</v>
      </c>
      <c r="W24" s="68">
        <f t="shared" si="6"/>
        <v>-6.1999999999970896</v>
      </c>
      <c r="X24" s="70">
        <f t="shared" si="3"/>
        <v>-1.6894593718593933E-4</v>
      </c>
    </row>
    <row r="25" spans="1:24" ht="15" x14ac:dyDescent="0.2">
      <c r="A25" s="66" t="s">
        <v>279</v>
      </c>
      <c r="B25" s="67">
        <v>29606.687571586499</v>
      </c>
      <c r="C25" s="67">
        <v>29702.007383662101</v>
      </c>
      <c r="D25" s="67">
        <v>29797.327195737598</v>
      </c>
      <c r="E25" s="67">
        <v>29892.647007813099</v>
      </c>
      <c r="F25" s="67">
        <v>29987.966819888672</v>
      </c>
      <c r="G25" s="67">
        <v>30083.286631964209</v>
      </c>
      <c r="H25" s="67">
        <v>30400.123273399291</v>
      </c>
      <c r="I25" s="67">
        <v>30655.640504690822</v>
      </c>
      <c r="J25" s="67">
        <v>30936.831017605393</v>
      </c>
      <c r="K25" s="67">
        <v>31267.114755879986</v>
      </c>
      <c r="L25" s="67">
        <v>31716.218697166179</v>
      </c>
      <c r="M25" s="67">
        <v>32116.599327259362</v>
      </c>
      <c r="N25" s="67">
        <v>32479.055422810539</v>
      </c>
      <c r="O25" s="67">
        <v>32766.717835999239</v>
      </c>
      <c r="P25" s="67">
        <v>32938.653109311243</v>
      </c>
      <c r="Q25" s="67">
        <v>33031.853109311247</v>
      </c>
      <c r="R25" s="67">
        <v>33142.253109311241</v>
      </c>
      <c r="S25" s="67">
        <v>33282.253109311241</v>
      </c>
      <c r="T25" s="67">
        <v>33421.653109311235</v>
      </c>
      <c r="U25" s="68">
        <f t="shared" si="0"/>
        <v>139.39999999999418</v>
      </c>
      <c r="V25" s="69">
        <f t="shared" si="1"/>
        <v>4.1884183604443178E-3</v>
      </c>
      <c r="W25" s="68">
        <f t="shared" si="6"/>
        <v>482.99999999999272</v>
      </c>
      <c r="X25" s="70">
        <f t="shared" si="3"/>
        <v>1.4663623263437453E-2</v>
      </c>
    </row>
    <row r="26" spans="1:24" ht="15" x14ac:dyDescent="0.2">
      <c r="A26" s="66" t="s">
        <v>280</v>
      </c>
      <c r="B26" s="67">
        <v>30255.458048196098</v>
      </c>
      <c r="C26" s="67">
        <v>30857.057049274499</v>
      </c>
      <c r="D26" s="67">
        <v>31458.6560503529</v>
      </c>
      <c r="E26" s="67">
        <v>32060.255051431399</v>
      </c>
      <c r="F26" s="67">
        <v>32661.854052509818</v>
      </c>
      <c r="G26" s="67">
        <v>33263.453053588251</v>
      </c>
      <c r="H26" s="67">
        <v>33762.183883926969</v>
      </c>
      <c r="I26" s="67">
        <v>34337.843643182117</v>
      </c>
      <c r="J26" s="67">
        <v>34552.532837386971</v>
      </c>
      <c r="K26" s="67">
        <v>34631.045525185975</v>
      </c>
      <c r="L26" s="67">
        <v>34810.795744337403</v>
      </c>
      <c r="M26" s="67">
        <v>34976.102846961359</v>
      </c>
      <c r="N26" s="67">
        <v>35233.483802172101</v>
      </c>
      <c r="O26" s="67">
        <v>35447.878941781222</v>
      </c>
      <c r="P26" s="67">
        <v>35870.305334971606</v>
      </c>
      <c r="Q26" s="67">
        <v>36230.105334971602</v>
      </c>
      <c r="R26" s="67">
        <v>36512.505334971611</v>
      </c>
      <c r="S26" s="67">
        <v>36979.705334971608</v>
      </c>
      <c r="T26" s="67">
        <v>37483.705334971608</v>
      </c>
      <c r="U26" s="68">
        <f t="shared" si="0"/>
        <v>504</v>
      </c>
      <c r="V26" s="69">
        <f t="shared" si="1"/>
        <v>1.3629097242247859E-2</v>
      </c>
      <c r="W26" s="68">
        <f t="shared" si="6"/>
        <v>1613.4000000000015</v>
      </c>
      <c r="X26" s="70">
        <f t="shared" si="3"/>
        <v>4.4978708291814391E-2</v>
      </c>
    </row>
    <row r="27" spans="1:24" ht="15" x14ac:dyDescent="0.2">
      <c r="A27" s="66" t="s">
        <v>281</v>
      </c>
      <c r="B27" s="67">
        <v>52636.572814741499</v>
      </c>
      <c r="C27" s="67">
        <v>53088.252025542002</v>
      </c>
      <c r="D27" s="67">
        <v>53539.931236342403</v>
      </c>
      <c r="E27" s="67">
        <v>53991.610447142797</v>
      </c>
      <c r="F27" s="67">
        <v>54443.289657943227</v>
      </c>
      <c r="G27" s="67">
        <v>54894.96886874365</v>
      </c>
      <c r="H27" s="67">
        <v>55360.744561319392</v>
      </c>
      <c r="I27" s="67">
        <v>55748.474256407768</v>
      </c>
      <c r="J27" s="67">
        <v>56402.470402881736</v>
      </c>
      <c r="K27" s="67">
        <v>56885.260222867721</v>
      </c>
      <c r="L27" s="67">
        <v>57415.553140973978</v>
      </c>
      <c r="M27" s="67">
        <v>57869.118269331986</v>
      </c>
      <c r="N27" s="67">
        <v>58254.072621435436</v>
      </c>
      <c r="O27" s="67">
        <v>58417.577571113674</v>
      </c>
      <c r="P27" s="67">
        <v>58780.84527628433</v>
      </c>
      <c r="Q27" s="67">
        <v>58442.645276284326</v>
      </c>
      <c r="R27" s="67">
        <v>57832.845276284337</v>
      </c>
      <c r="S27" s="67">
        <v>59418.845276284337</v>
      </c>
      <c r="T27" s="67">
        <v>60320.645276284326</v>
      </c>
      <c r="U27" s="68">
        <f t="shared" si="0"/>
        <v>901.79999999998836</v>
      </c>
      <c r="V27" s="69">
        <f t="shared" si="1"/>
        <v>1.5177003117560095E-2</v>
      </c>
      <c r="W27" s="68">
        <f t="shared" si="6"/>
        <v>1539.7999999999956</v>
      </c>
      <c r="X27" s="70">
        <f t="shared" si="3"/>
        <v>2.6195608327212027E-2</v>
      </c>
    </row>
    <row r="28" spans="1:24" ht="15" x14ac:dyDescent="0.2">
      <c r="A28" s="66" t="s">
        <v>282</v>
      </c>
      <c r="B28" s="67">
        <v>117311.47535121199</v>
      </c>
      <c r="C28" s="67">
        <v>118380.34663893</v>
      </c>
      <c r="D28" s="67">
        <v>119449.217926647</v>
      </c>
      <c r="E28" s="67">
        <v>120518.089214365</v>
      </c>
      <c r="F28" s="67">
        <v>121586.96050208234</v>
      </c>
      <c r="G28" s="67">
        <v>122655.83178979986</v>
      </c>
      <c r="H28" s="67">
        <v>123457.84421557219</v>
      </c>
      <c r="I28" s="67">
        <v>124628.3033355652</v>
      </c>
      <c r="J28" s="67">
        <v>125974.41808438236</v>
      </c>
      <c r="K28" s="67">
        <v>126938.70454579762</v>
      </c>
      <c r="L28" s="67">
        <v>128331.47786688896</v>
      </c>
      <c r="M28" s="67">
        <v>129491.3265812153</v>
      </c>
      <c r="N28" s="67">
        <v>130689.16848087052</v>
      </c>
      <c r="O28" s="67">
        <v>131635.98354498742</v>
      </c>
      <c r="P28" s="67">
        <v>132764.94672308757</v>
      </c>
      <c r="Q28" s="67">
        <v>134563.54672308755</v>
      </c>
      <c r="R28" s="67">
        <v>136214.14672308753</v>
      </c>
      <c r="S28" s="67">
        <v>137671.74672308756</v>
      </c>
      <c r="T28" s="67">
        <v>139342.94672308757</v>
      </c>
      <c r="U28" s="68">
        <f t="shared" si="0"/>
        <v>1671.2000000000116</v>
      </c>
      <c r="V28" s="69">
        <f t="shared" si="1"/>
        <v>1.2139019368741337E-2</v>
      </c>
      <c r="W28" s="68">
        <f t="shared" si="6"/>
        <v>6578</v>
      </c>
      <c r="X28" s="70">
        <f t="shared" si="3"/>
        <v>4.9546210519859295E-2</v>
      </c>
    </row>
    <row r="29" spans="1:24" ht="15" x14ac:dyDescent="0.2">
      <c r="A29" s="66" t="s">
        <v>283</v>
      </c>
      <c r="B29" s="67">
        <v>7356.3590774359</v>
      </c>
      <c r="C29" s="67">
        <v>7450.9650923889803</v>
      </c>
      <c r="D29" s="67">
        <v>7545.5711073420598</v>
      </c>
      <c r="E29" s="67">
        <v>7640.1771222951402</v>
      </c>
      <c r="F29" s="67">
        <v>7734.7831372482242</v>
      </c>
      <c r="G29" s="67">
        <v>7829.3891522013046</v>
      </c>
      <c r="H29" s="67">
        <v>7902.3508053749601</v>
      </c>
      <c r="I29" s="67">
        <v>7980.2151662165479</v>
      </c>
      <c r="J29" s="67">
        <v>8076.2116212293686</v>
      </c>
      <c r="K29" s="67">
        <v>8136.2620989143334</v>
      </c>
      <c r="L29" s="67">
        <v>8217.7537028092556</v>
      </c>
      <c r="M29" s="67">
        <v>8237.8720164614788</v>
      </c>
      <c r="N29" s="67">
        <v>8258.442115023563</v>
      </c>
      <c r="O29" s="67">
        <v>8301.0587454866509</v>
      </c>
      <c r="P29" s="67">
        <v>8344.0600442131017</v>
      </c>
      <c r="Q29" s="67">
        <v>8426.6600442131003</v>
      </c>
      <c r="R29" s="67">
        <v>8515.2600442131024</v>
      </c>
      <c r="S29" s="67">
        <v>8639.6600442131003</v>
      </c>
      <c r="T29" s="67">
        <v>8790.4600442131032</v>
      </c>
      <c r="U29" s="68">
        <f t="shared" si="0"/>
        <v>150.80000000000291</v>
      </c>
      <c r="V29" s="69">
        <f t="shared" si="1"/>
        <v>1.7454390476973652E-2</v>
      </c>
      <c r="W29" s="68">
        <f t="shared" si="6"/>
        <v>446.40000000000146</v>
      </c>
      <c r="X29" s="70">
        <f t="shared" si="3"/>
        <v>5.3499135628775285E-2</v>
      </c>
    </row>
    <row r="30" spans="1:24" ht="15" x14ac:dyDescent="0.2">
      <c r="A30" s="66" t="s">
        <v>284</v>
      </c>
      <c r="B30" s="67">
        <v>47611.2069568773</v>
      </c>
      <c r="C30" s="67">
        <v>48631.393520898899</v>
      </c>
      <c r="D30" s="67">
        <v>49651.580084920402</v>
      </c>
      <c r="E30" s="67">
        <v>50671.766648942001</v>
      </c>
      <c r="F30" s="67">
        <v>51691.953212963555</v>
      </c>
      <c r="G30" s="67">
        <v>52712.13977698511</v>
      </c>
      <c r="H30" s="67">
        <v>53407.012065717783</v>
      </c>
      <c r="I30" s="67">
        <v>54266.4328484941</v>
      </c>
      <c r="J30" s="67">
        <v>55062.134520221814</v>
      </c>
      <c r="K30" s="67">
        <v>55576.881666923437</v>
      </c>
      <c r="L30" s="67">
        <v>56328.19300669033</v>
      </c>
      <c r="M30" s="67">
        <v>56945.522211134696</v>
      </c>
      <c r="N30" s="67">
        <v>57572.841647403839</v>
      </c>
      <c r="O30" s="67">
        <v>57939.576836913213</v>
      </c>
      <c r="P30" s="67">
        <v>58370.451556229811</v>
      </c>
      <c r="Q30" s="67">
        <v>58943.05155622981</v>
      </c>
      <c r="R30" s="67">
        <v>59885.451556229818</v>
      </c>
      <c r="S30" s="67">
        <v>60804.05155622981</v>
      </c>
      <c r="T30" s="67">
        <v>61613.251556229807</v>
      </c>
      <c r="U30" s="68">
        <f t="shared" si="0"/>
        <v>809.19999999999709</v>
      </c>
      <c r="V30" s="69">
        <f t="shared" si="1"/>
        <v>1.3308323693720847E-2</v>
      </c>
      <c r="W30" s="68">
        <f t="shared" si="6"/>
        <v>3242.7999999999956</v>
      </c>
      <c r="X30" s="70">
        <f t="shared" si="3"/>
        <v>5.5555506485608044E-2</v>
      </c>
    </row>
    <row r="31" spans="1:24" ht="15" x14ac:dyDescent="0.2">
      <c r="A31" s="66" t="s">
        <v>285</v>
      </c>
      <c r="B31" s="67">
        <v>68591.232653943298</v>
      </c>
      <c r="C31" s="67">
        <v>69077.777306673306</v>
      </c>
      <c r="D31" s="67">
        <v>69564.321959403198</v>
      </c>
      <c r="E31" s="67">
        <v>70050.866612133104</v>
      </c>
      <c r="F31" s="67">
        <v>70537.411264863083</v>
      </c>
      <c r="G31" s="67">
        <v>71023.955917593019</v>
      </c>
      <c r="H31" s="67">
        <v>71638.667564032687</v>
      </c>
      <c r="I31" s="67">
        <v>72279.98835000518</v>
      </c>
      <c r="J31" s="67">
        <v>73311.441915506643</v>
      </c>
      <c r="K31" s="67">
        <v>74055.27797815355</v>
      </c>
      <c r="L31" s="67">
        <v>74517.481364116684</v>
      </c>
      <c r="M31" s="67">
        <v>74949.995356170533</v>
      </c>
      <c r="N31" s="67">
        <v>75204.007726501208</v>
      </c>
      <c r="O31" s="67">
        <v>75511.422456090062</v>
      </c>
      <c r="P31" s="67">
        <v>75773</v>
      </c>
      <c r="Q31" s="67">
        <v>76329</v>
      </c>
      <c r="R31" s="67">
        <v>76947.399999999994</v>
      </c>
      <c r="S31" s="67">
        <v>76750.600000000006</v>
      </c>
      <c r="T31" s="67">
        <v>77012.399999999994</v>
      </c>
      <c r="U31" s="68">
        <f t="shared" si="0"/>
        <v>261.79999999998836</v>
      </c>
      <c r="V31" s="69">
        <f t="shared" si="1"/>
        <v>3.4110482523913603E-3</v>
      </c>
      <c r="W31" s="68">
        <f t="shared" si="6"/>
        <v>1239.3999999999942</v>
      </c>
      <c r="X31" s="70">
        <f t="shared" si="3"/>
        <v>1.6356749765747618E-2</v>
      </c>
    </row>
    <row r="32" spans="1:24" ht="15" x14ac:dyDescent="0.2">
      <c r="A32" s="66" t="s">
        <v>286</v>
      </c>
      <c r="B32" s="67">
        <f t="shared" ref="B32:U32" si="7">AVERAGE(B5:B31)</f>
        <v>64630.768676264648</v>
      </c>
      <c r="C32" s="67">
        <f t="shared" si="7"/>
        <v>65149.866423109124</v>
      </c>
      <c r="D32" s="67">
        <f t="shared" si="7"/>
        <v>65643.075281064652</v>
      </c>
      <c r="E32" s="67">
        <f t="shared" si="7"/>
        <v>66162.173027909099</v>
      </c>
      <c r="F32" s="67">
        <f t="shared" si="7"/>
        <v>66655.381885864641</v>
      </c>
      <c r="G32" s="67">
        <f t="shared" si="7"/>
        <v>67174.479632709088</v>
      </c>
      <c r="H32" s="67">
        <f t="shared" si="7"/>
        <v>67662.564210246856</v>
      </c>
      <c r="I32" s="67">
        <f t="shared" si="7"/>
        <v>68202.24957856095</v>
      </c>
      <c r="J32" s="67">
        <f t="shared" si="7"/>
        <v>68735.489092126038</v>
      </c>
      <c r="K32" s="67">
        <f t="shared" si="7"/>
        <v>69139.27382846555</v>
      </c>
      <c r="L32" s="67">
        <f t="shared" si="7"/>
        <v>69513.525548683407</v>
      </c>
      <c r="M32" s="67">
        <f t="shared" si="7"/>
        <v>69944.098322844467</v>
      </c>
      <c r="N32" s="67">
        <f t="shared" si="7"/>
        <v>70306.021110778704</v>
      </c>
      <c r="O32" s="67">
        <f t="shared" si="7"/>
        <v>70644.923218479409</v>
      </c>
      <c r="P32" s="67">
        <f t="shared" si="7"/>
        <v>71155.426437759757</v>
      </c>
      <c r="Q32" s="67">
        <f t="shared" si="7"/>
        <v>71600.852775208317</v>
      </c>
      <c r="R32" s="67">
        <f t="shared" si="7"/>
        <v>72057.9721167721</v>
      </c>
      <c r="S32" s="67">
        <f t="shared" si="7"/>
        <v>72732.308742286506</v>
      </c>
      <c r="T32" s="67">
        <f t="shared" si="7"/>
        <v>73408.794338994325</v>
      </c>
      <c r="U32" s="67">
        <f t="shared" si="7"/>
        <v>2258.263374485603</v>
      </c>
      <c r="V32" s="69">
        <f t="shared" si="1"/>
        <v>3.1048971406742249E-2</v>
      </c>
      <c r="W32" s="67">
        <f>AVERAGE(W5:W31)</f>
        <v>2266.2568790123464</v>
      </c>
      <c r="X32" s="70">
        <f t="shared" si="3"/>
        <v>3.1849389322326109E-2</v>
      </c>
    </row>
    <row r="33" spans="1:24" ht="15" x14ac:dyDescent="0.2">
      <c r="A33" s="66" t="s">
        <v>287</v>
      </c>
      <c r="B33" s="67">
        <v>41118.887941047004</v>
      </c>
      <c r="C33" s="67">
        <v>41707.458739184498</v>
      </c>
      <c r="D33" s="67">
        <v>42296.029537322102</v>
      </c>
      <c r="E33" s="67">
        <v>42884.600335459698</v>
      </c>
      <c r="F33" s="67">
        <v>43473.171133597265</v>
      </c>
      <c r="G33" s="67">
        <v>44061.741931734839</v>
      </c>
      <c r="H33" s="67">
        <v>44452.498577450067</v>
      </c>
      <c r="I33" s="67">
        <v>44813.516055912864</v>
      </c>
      <c r="J33" s="67">
        <v>45278.72228591195</v>
      </c>
      <c r="K33" s="67">
        <v>45549.595016881052</v>
      </c>
      <c r="L33" s="67">
        <v>45893.497434054363</v>
      </c>
      <c r="M33" s="67">
        <v>46220.692516381641</v>
      </c>
      <c r="N33" s="67">
        <v>46427.081288655761</v>
      </c>
      <c r="O33" s="67">
        <v>46927.829719156653</v>
      </c>
      <c r="P33" s="67">
        <v>47463.07031625916</v>
      </c>
      <c r="Q33" s="67">
        <v>47975.670316259173</v>
      </c>
      <c r="R33" s="67">
        <v>48506.470316259161</v>
      </c>
      <c r="S33" s="67">
        <v>49066.870316259156</v>
      </c>
      <c r="T33" s="67">
        <v>49533.870316259156</v>
      </c>
      <c r="U33" s="68">
        <f t="shared" si="0"/>
        <v>467</v>
      </c>
      <c r="V33" s="69">
        <f t="shared" si="1"/>
        <v>9.5176235408935689E-3</v>
      </c>
      <c r="W33" s="68">
        <f t="shared" ref="W33:W40" si="8">T33-P33</f>
        <v>2070.7999999999956</v>
      </c>
      <c r="X33" s="70">
        <f t="shared" si="3"/>
        <v>4.3629710134673129E-2</v>
      </c>
    </row>
    <row r="34" spans="1:24" ht="15" x14ac:dyDescent="0.2">
      <c r="A34" s="66" t="s">
        <v>288</v>
      </c>
      <c r="B34" s="67">
        <v>8134.9639840301697</v>
      </c>
      <c r="C34" s="67">
        <v>8218.0041626295097</v>
      </c>
      <c r="D34" s="67">
        <v>8301.0443412288605</v>
      </c>
      <c r="E34" s="67">
        <v>8384.0845198282004</v>
      </c>
      <c r="F34" s="67">
        <v>8467.124698427544</v>
      </c>
      <c r="G34" s="67">
        <v>8550.1648770268876</v>
      </c>
      <c r="H34" s="67">
        <v>8673.2650525453973</v>
      </c>
      <c r="I34" s="67">
        <v>8765.9137557882696</v>
      </c>
      <c r="J34" s="67">
        <v>8900.2513339652414</v>
      </c>
      <c r="K34" s="67">
        <v>8960.8362267412213</v>
      </c>
      <c r="L34" s="67">
        <v>9035.8025442304133</v>
      </c>
      <c r="M34" s="67">
        <v>9082.0432752120669</v>
      </c>
      <c r="N34" s="67">
        <v>9112.6615951062613</v>
      </c>
      <c r="O34" s="67">
        <v>9086.639598830061</v>
      </c>
      <c r="P34" s="67">
        <v>9111.0105569019379</v>
      </c>
      <c r="Q34" s="67">
        <v>9136.4105569019357</v>
      </c>
      <c r="R34" s="67">
        <v>9200.8105569019372</v>
      </c>
      <c r="S34" s="67">
        <v>9276.4105569019357</v>
      </c>
      <c r="T34" s="67">
        <v>9376.2105569019386</v>
      </c>
      <c r="U34" s="68">
        <f t="shared" si="0"/>
        <v>99.80000000000291</v>
      </c>
      <c r="V34" s="69">
        <f t="shared" si="1"/>
        <v>1.0758471651057814E-2</v>
      </c>
      <c r="W34" s="68">
        <f t="shared" si="8"/>
        <v>265.20000000000073</v>
      </c>
      <c r="X34" s="70">
        <f t="shared" si="3"/>
        <v>2.9107638317804562E-2</v>
      </c>
    </row>
    <row r="35" spans="1:24" ht="15" x14ac:dyDescent="0.2">
      <c r="A35" s="66" t="s">
        <v>289</v>
      </c>
      <c r="B35" s="67">
        <v>43740.119296769597</v>
      </c>
      <c r="C35" s="67">
        <v>44157.674025227097</v>
      </c>
      <c r="D35" s="67">
        <v>44575.228753684598</v>
      </c>
      <c r="E35" s="67">
        <v>44992.7834821422</v>
      </c>
      <c r="F35" s="67">
        <v>45410.338210599693</v>
      </c>
      <c r="G35" s="67">
        <v>45827.892939057216</v>
      </c>
      <c r="H35" s="67">
        <v>46231.157988605446</v>
      </c>
      <c r="I35" s="67">
        <v>46615.953202172219</v>
      </c>
      <c r="J35" s="67">
        <v>47057.663667322842</v>
      </c>
      <c r="K35" s="67">
        <v>47408.11380359043</v>
      </c>
      <c r="L35" s="67">
        <v>47808.17229644402</v>
      </c>
      <c r="M35" s="67">
        <v>48077.070712779103</v>
      </c>
      <c r="N35" s="67">
        <v>48246.46287607422</v>
      </c>
      <c r="O35" s="67">
        <v>48442.965577890114</v>
      </c>
      <c r="P35" s="67">
        <v>48803.856077262222</v>
      </c>
      <c r="Q35" s="67">
        <v>49082.656077262218</v>
      </c>
      <c r="R35" s="67">
        <v>49521.656077262218</v>
      </c>
      <c r="S35" s="67">
        <v>49880.85607726223</v>
      </c>
      <c r="T35" s="67">
        <v>50310.85607726223</v>
      </c>
      <c r="U35" s="68">
        <f t="shared" si="0"/>
        <v>430</v>
      </c>
      <c r="V35" s="69">
        <f t="shared" si="1"/>
        <v>8.6205417030926195E-3</v>
      </c>
      <c r="W35" s="68">
        <f t="shared" si="8"/>
        <v>1507.0000000000073</v>
      </c>
      <c r="X35" s="70">
        <f t="shared" si="3"/>
        <v>3.0878707567989088E-2</v>
      </c>
    </row>
    <row r="36" spans="1:24" ht="15" x14ac:dyDescent="0.2">
      <c r="A36" s="66" t="s">
        <v>290</v>
      </c>
      <c r="B36" s="67">
        <v>111320.821104039</v>
      </c>
      <c r="C36" s="67">
        <v>112592.39388453899</v>
      </c>
      <c r="D36" s="67">
        <v>113863.96666504</v>
      </c>
      <c r="E36" s="67">
        <v>115135.53944553999</v>
      </c>
      <c r="F36" s="67">
        <v>116407.11222604057</v>
      </c>
      <c r="G36" s="67">
        <v>117678.685006541</v>
      </c>
      <c r="H36" s="67">
        <v>118987.49254761523</v>
      </c>
      <c r="I36" s="67">
        <v>120478.93738242678</v>
      </c>
      <c r="J36" s="67">
        <v>121548.97594270906</v>
      </c>
      <c r="K36" s="67">
        <v>122599.78830793752</v>
      </c>
      <c r="L36" s="67">
        <v>123511.71170671964</v>
      </c>
      <c r="M36" s="67">
        <v>124140.02482030136</v>
      </c>
      <c r="N36" s="67">
        <v>124799.70478407324</v>
      </c>
      <c r="O36" s="67">
        <v>125505.80402913947</v>
      </c>
      <c r="P36" s="67">
        <v>126626.38413379977</v>
      </c>
      <c r="Q36" s="67">
        <v>127575.58413379978</v>
      </c>
      <c r="R36" s="67">
        <v>128411.18413379976</v>
      </c>
      <c r="S36" s="67">
        <v>129620.38413379977</v>
      </c>
      <c r="T36" s="67">
        <v>131065.18413379976</v>
      </c>
      <c r="U36" s="68">
        <f t="shared" si="0"/>
        <v>1444.7999999999884</v>
      </c>
      <c r="V36" s="69">
        <f t="shared" si="1"/>
        <v>1.1146394987601666E-2</v>
      </c>
      <c r="W36" s="68">
        <f t="shared" si="8"/>
        <v>4438.7999999999884</v>
      </c>
      <c r="X36" s="70">
        <f t="shared" si="3"/>
        <v>3.5054305864958842E-2</v>
      </c>
    </row>
    <row r="37" spans="1:24" ht="15" x14ac:dyDescent="0.2">
      <c r="A37" s="66" t="s">
        <v>291</v>
      </c>
      <c r="B37" s="67">
        <v>29833.997591383399</v>
      </c>
      <c r="C37" s="67">
        <v>30160.282604207601</v>
      </c>
      <c r="D37" s="67">
        <v>30486.5676170318</v>
      </c>
      <c r="E37" s="67">
        <v>30812.852629856101</v>
      </c>
      <c r="F37" s="67">
        <v>31139.137642680325</v>
      </c>
      <c r="G37" s="67">
        <v>31465.422655504568</v>
      </c>
      <c r="H37" s="67">
        <v>31831.268952229351</v>
      </c>
      <c r="I37" s="67">
        <v>32296.203812808362</v>
      </c>
      <c r="J37" s="67">
        <v>32750.811946455513</v>
      </c>
      <c r="K37" s="67">
        <v>33253.446220651269</v>
      </c>
      <c r="L37" s="67">
        <v>33802.293739720146</v>
      </c>
      <c r="M37" s="67">
        <v>34278.847959029677</v>
      </c>
      <c r="N37" s="67">
        <v>34770.834664338596</v>
      </c>
      <c r="O37" s="67">
        <v>35206.156607941091</v>
      </c>
      <c r="P37" s="67">
        <v>35544.199996251147</v>
      </c>
      <c r="Q37" s="67">
        <v>35960.599996251149</v>
      </c>
      <c r="R37" s="67">
        <v>36453.999996251143</v>
      </c>
      <c r="S37" s="67">
        <v>36658.399996251152</v>
      </c>
      <c r="T37" s="67">
        <v>36958.19999625114</v>
      </c>
      <c r="U37" s="68">
        <f t="shared" si="0"/>
        <v>299.79999999998836</v>
      </c>
      <c r="V37" s="69">
        <f t="shared" si="1"/>
        <v>8.178207451243022E-3</v>
      </c>
      <c r="W37" s="68">
        <f t="shared" si="8"/>
        <v>1413.9999999999927</v>
      </c>
      <c r="X37" s="70">
        <f t="shared" si="3"/>
        <v>3.9781455206450773E-2</v>
      </c>
    </row>
    <row r="38" spans="1:24" ht="15" x14ac:dyDescent="0.2">
      <c r="A38" s="66" t="s">
        <v>292</v>
      </c>
      <c r="B38" s="67">
        <v>38024.627979895202</v>
      </c>
      <c r="C38" s="67">
        <v>38251.607054994201</v>
      </c>
      <c r="D38" s="67">
        <v>38478.586130093303</v>
      </c>
      <c r="E38" s="67">
        <v>38705.565205192397</v>
      </c>
      <c r="F38" s="67">
        <v>38932.544280291448</v>
      </c>
      <c r="G38" s="67">
        <v>39159.52335539052</v>
      </c>
      <c r="H38" s="67">
        <v>39471.953759983298</v>
      </c>
      <c r="I38" s="67">
        <v>39702.67752233307</v>
      </c>
      <c r="J38" s="67">
        <v>39741.759766247938</v>
      </c>
      <c r="K38" s="67">
        <v>39903.700429169738</v>
      </c>
      <c r="L38" s="67">
        <v>40179.380422069342</v>
      </c>
      <c r="M38" s="67">
        <v>40401.618011893435</v>
      </c>
      <c r="N38" s="67">
        <v>40528.14691869641</v>
      </c>
      <c r="O38" s="67">
        <v>40612.975078021671</v>
      </c>
      <c r="P38" s="67">
        <v>40768.019564294598</v>
      </c>
      <c r="Q38" s="67">
        <v>40593.019564294606</v>
      </c>
      <c r="R38" s="67">
        <v>40599.219564294603</v>
      </c>
      <c r="S38" s="67">
        <v>40529.019564294606</v>
      </c>
      <c r="T38" s="67">
        <v>40835.019564294606</v>
      </c>
      <c r="U38" s="68">
        <f t="shared" si="0"/>
        <v>306</v>
      </c>
      <c r="V38" s="69">
        <f t="shared" si="1"/>
        <v>7.5501456311956022E-3</v>
      </c>
      <c r="W38" s="68">
        <f t="shared" si="8"/>
        <v>67.000000000007276</v>
      </c>
      <c r="X38" s="70">
        <f t="shared" si="3"/>
        <v>1.6434450511961377E-3</v>
      </c>
    </row>
    <row r="39" spans="1:24" ht="15" x14ac:dyDescent="0.2">
      <c r="A39" s="66" t="s">
        <v>293</v>
      </c>
      <c r="B39" s="67">
        <v>53249.735304316302</v>
      </c>
      <c r="C39" s="67">
        <v>53740.298931551697</v>
      </c>
      <c r="D39" s="67">
        <v>54230.862558787099</v>
      </c>
      <c r="E39" s="67">
        <v>54721.426186022501</v>
      </c>
      <c r="F39" s="67">
        <v>55211.989813257846</v>
      </c>
      <c r="G39" s="67">
        <v>55702.55344049324</v>
      </c>
      <c r="H39" s="67">
        <v>56690.719351761167</v>
      </c>
      <c r="I39" s="67">
        <v>57730.919561990813</v>
      </c>
      <c r="J39" s="67">
        <v>58769.381165620813</v>
      </c>
      <c r="K39" s="67">
        <v>59768.755864094972</v>
      </c>
      <c r="L39" s="67">
        <v>60865.580179244775</v>
      </c>
      <c r="M39" s="67">
        <v>61834.547890854439</v>
      </c>
      <c r="N39" s="67">
        <v>62719.845086847628</v>
      </c>
      <c r="O39" s="67">
        <v>63872.916282290527</v>
      </c>
      <c r="P39" s="67">
        <v>65062.013375713497</v>
      </c>
      <c r="Q39" s="67">
        <v>65938.613375713496</v>
      </c>
      <c r="R39" s="67">
        <v>67084.813375713507</v>
      </c>
      <c r="S39" s="67">
        <v>68259.01337571349</v>
      </c>
      <c r="T39" s="67">
        <v>69309.413375713513</v>
      </c>
      <c r="U39" s="68">
        <f t="shared" si="0"/>
        <v>1050.4000000000233</v>
      </c>
      <c r="V39" s="69">
        <f t="shared" si="1"/>
        <v>1.5388443929278281E-2</v>
      </c>
      <c r="W39" s="68">
        <f t="shared" si="8"/>
        <v>4247.400000000016</v>
      </c>
      <c r="X39" s="70">
        <f t="shared" si="3"/>
        <v>6.528233264889241E-2</v>
      </c>
    </row>
    <row r="40" spans="1:24" ht="15.75" x14ac:dyDescent="0.25">
      <c r="A40" s="71" t="s">
        <v>294</v>
      </c>
      <c r="B40" s="72"/>
      <c r="C40" s="72"/>
      <c r="D40" s="72"/>
      <c r="E40" s="72"/>
      <c r="F40" s="73">
        <v>2042809.3845529291</v>
      </c>
      <c r="G40" s="73">
        <v>2059322.6360232125</v>
      </c>
      <c r="H40" s="73">
        <v>2076237.1543884759</v>
      </c>
      <c r="I40" s="73">
        <v>2094038.3399933178</v>
      </c>
      <c r="J40" s="73">
        <v>2111948.0445196177</v>
      </c>
      <c r="K40" s="73">
        <v>2125577.4750614706</v>
      </c>
      <c r="L40" s="73">
        <v>2139409.3824499361</v>
      </c>
      <c r="M40" s="73">
        <v>2153364.8181930566</v>
      </c>
      <c r="N40" s="73">
        <v>2165818.5523540261</v>
      </c>
      <c r="O40" s="73">
        <v>2177484.4199478263</v>
      </c>
      <c r="P40" s="73">
        <v>2195033.4854709641</v>
      </c>
      <c r="Q40" s="73">
        <v>2209201.885470964</v>
      </c>
      <c r="R40" s="73">
        <v>2224908.6854709638</v>
      </c>
      <c r="S40" s="73">
        <v>2245707.4854709646</v>
      </c>
      <c r="T40" s="73">
        <v>2267868.6854709638</v>
      </c>
      <c r="U40" s="74">
        <f t="shared" si="0"/>
        <v>22161.199999999255</v>
      </c>
      <c r="V40" s="75">
        <f t="shared" si="1"/>
        <v>9.8682487115420818E-3</v>
      </c>
      <c r="W40" s="74">
        <f t="shared" si="8"/>
        <v>72835.199999999721</v>
      </c>
      <c r="X40" s="76">
        <f t="shared" si="3"/>
        <v>3.3181817262515373E-2</v>
      </c>
    </row>
    <row r="41" spans="1:24" x14ac:dyDescent="0.2"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3" spans="1:24" s="78" customFormat="1" ht="15.75" x14ac:dyDescent="0.25">
      <c r="F43" s="79"/>
      <c r="G43" s="80"/>
      <c r="H43" s="80"/>
      <c r="I43" s="80"/>
      <c r="J43" s="80"/>
      <c r="K43" s="80"/>
      <c r="L43" s="80"/>
      <c r="M43" s="80"/>
    </row>
    <row r="44" spans="1:24" s="78" customFormat="1" ht="15" x14ac:dyDescent="0.2">
      <c r="F44" s="81"/>
      <c r="G44" s="81"/>
      <c r="H44" s="81"/>
      <c r="I44" s="81"/>
      <c r="J44" s="81"/>
      <c r="K44" s="81"/>
      <c r="L44" s="81"/>
      <c r="M44" s="81"/>
    </row>
    <row r="45" spans="1:24" s="78" customFormat="1" ht="15" x14ac:dyDescent="0.2">
      <c r="G45" s="81"/>
      <c r="H45" s="81"/>
      <c r="I45" s="81"/>
      <c r="J45" s="81"/>
      <c r="K45" s="81"/>
      <c r="L45" s="81"/>
      <c r="M45" s="81"/>
    </row>
    <row r="46" spans="1:24" s="78" customFormat="1" ht="15" x14ac:dyDescent="0.2"/>
    <row r="47" spans="1:24" s="78" customFormat="1" ht="15" x14ac:dyDescent="0.2"/>
    <row r="48" spans="1:24" s="78" customFormat="1" ht="15" x14ac:dyDescent="0.2"/>
    <row r="49" s="78" customFormat="1" ht="15" x14ac:dyDescent="0.2"/>
  </sheetData>
  <mergeCells count="22">
    <mergeCell ref="E3:E4"/>
    <mergeCell ref="F3:F4"/>
    <mergeCell ref="G3:G4"/>
    <mergeCell ref="H3:H4"/>
    <mergeCell ref="A3:A4"/>
    <mergeCell ref="B3:B4"/>
    <mergeCell ref="C3:C4"/>
    <mergeCell ref="D3:D4"/>
    <mergeCell ref="M3:M4"/>
    <mergeCell ref="N3:N4"/>
    <mergeCell ref="O3:O4"/>
    <mergeCell ref="P3:P4"/>
    <mergeCell ref="I3:I4"/>
    <mergeCell ref="J3:J4"/>
    <mergeCell ref="K3:K4"/>
    <mergeCell ref="L3:L4"/>
    <mergeCell ref="U3:V3"/>
    <mergeCell ref="W3:X3"/>
    <mergeCell ref="Q3:Q4"/>
    <mergeCell ref="R3:R4"/>
    <mergeCell ref="S3:S4"/>
    <mergeCell ref="T3:T4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format work</vt:lpstr>
      <vt:lpstr>Monthly figures</vt:lpstr>
      <vt:lpstr>Gantt chart</vt:lpstr>
      <vt:lpstr>growth yield</vt:lpstr>
      <vt:lpstr>life_data</vt:lpstr>
      <vt:lpstr>Loan</vt:lpstr>
      <vt:lpstr>payroll</vt:lpstr>
      <vt:lpstr>postcode</vt:lpstr>
      <vt:lpstr>print out data</vt:lpstr>
      <vt:lpstr>products</vt:lpstr>
      <vt:lpstr>wages</vt:lpstr>
      <vt:lpstr>weather</vt:lpstr>
    </vt:vector>
  </TitlesOfParts>
  <Company>DINNEL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DINNEL</dc:creator>
  <cp:lastModifiedBy>Blair Thompson</cp:lastModifiedBy>
  <dcterms:created xsi:type="dcterms:W3CDTF">1998-12-14T12:23:06Z</dcterms:created>
  <dcterms:modified xsi:type="dcterms:W3CDTF">2018-08-16T12:53:53Z</dcterms:modified>
</cp:coreProperties>
</file>